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7785" firstSheet="2" activeTab="3"/>
  </bookViews>
  <sheets>
    <sheet name="总二季度" sheetId="5" r:id="rId1"/>
    <sheet name="总三季度" sheetId="4" r:id="rId2"/>
    <sheet name="总" sheetId="2" r:id="rId3"/>
    <sheet name="其中代扣" sheetId="3" r:id="rId4"/>
    <sheet name="总表" sheetId="7" r:id="rId5"/>
    <sheet name="Sheet5" sheetId="9" r:id="rId6"/>
  </sheets>
  <calcPr calcId="125725"/>
</workbook>
</file>

<file path=xl/calcChain.xml><?xml version="1.0" encoding="utf-8"?>
<calcChain xmlns="http://schemas.openxmlformats.org/spreadsheetml/2006/main">
  <c r="I8" i="2"/>
  <c r="J7"/>
  <c r="I7"/>
  <c r="G7"/>
  <c r="F7"/>
  <c r="D7"/>
  <c r="C8" l="1"/>
  <c r="J6"/>
  <c r="I6"/>
  <c r="G6"/>
  <c r="F6"/>
  <c r="D6"/>
  <c r="P78" i="7"/>
  <c r="P79"/>
  <c r="P80"/>
  <c r="P81"/>
  <c r="P82"/>
  <c r="P93"/>
  <c r="P94"/>
  <c r="S103"/>
  <c r="R103"/>
  <c r="L102"/>
  <c r="K102"/>
  <c r="J102"/>
  <c r="F102"/>
  <c r="E102"/>
  <c r="D102"/>
  <c r="M101"/>
  <c r="O101" s="1"/>
  <c r="G101"/>
  <c r="I101" s="1"/>
  <c r="P101" s="1"/>
  <c r="T100"/>
  <c r="O100"/>
  <c r="M100"/>
  <c r="I100"/>
  <c r="P100" s="1"/>
  <c r="G100"/>
  <c r="T99"/>
  <c r="M99"/>
  <c r="O99" s="1"/>
  <c r="G99"/>
  <c r="I99" s="1"/>
  <c r="P99" s="1"/>
  <c r="T98"/>
  <c r="O98"/>
  <c r="M98"/>
  <c r="I98"/>
  <c r="G98"/>
  <c r="T97"/>
  <c r="M97"/>
  <c r="O97" s="1"/>
  <c r="G97"/>
  <c r="I97" s="1"/>
  <c r="P97" s="1"/>
  <c r="T96"/>
  <c r="O96"/>
  <c r="M96"/>
  <c r="I96"/>
  <c r="P96" s="1"/>
  <c r="G96"/>
  <c r="T95"/>
  <c r="M95"/>
  <c r="O95" s="1"/>
  <c r="G95"/>
  <c r="I95" s="1"/>
  <c r="P95" s="1"/>
  <c r="T94"/>
  <c r="O94"/>
  <c r="M94"/>
  <c r="I94"/>
  <c r="G94"/>
  <c r="T93"/>
  <c r="M93"/>
  <c r="O93" s="1"/>
  <c r="G93"/>
  <c r="I93" s="1"/>
  <c r="T92"/>
  <c r="O92"/>
  <c r="M92"/>
  <c r="I92"/>
  <c r="P92" s="1"/>
  <c r="G92"/>
  <c r="T91"/>
  <c r="M91"/>
  <c r="O91" s="1"/>
  <c r="G91"/>
  <c r="I91" s="1"/>
  <c r="P91" s="1"/>
  <c r="T90"/>
  <c r="O90"/>
  <c r="M90"/>
  <c r="I90"/>
  <c r="G90"/>
  <c r="T89"/>
  <c r="M89"/>
  <c r="O89" s="1"/>
  <c r="G89"/>
  <c r="I89" s="1"/>
  <c r="P89" s="1"/>
  <c r="T88"/>
  <c r="O88"/>
  <c r="M88"/>
  <c r="I88"/>
  <c r="P88" s="1"/>
  <c r="G88"/>
  <c r="T87"/>
  <c r="M87"/>
  <c r="O87" s="1"/>
  <c r="G87"/>
  <c r="I87" s="1"/>
  <c r="P87" s="1"/>
  <c r="T86"/>
  <c r="O86"/>
  <c r="M86"/>
  <c r="I86"/>
  <c r="G86"/>
  <c r="T85"/>
  <c r="M85"/>
  <c r="O85" s="1"/>
  <c r="G85"/>
  <c r="I85" s="1"/>
  <c r="P85" s="1"/>
  <c r="T84"/>
  <c r="O84"/>
  <c r="M84"/>
  <c r="I84"/>
  <c r="P84" s="1"/>
  <c r="G84"/>
  <c r="T83"/>
  <c r="M83"/>
  <c r="O83" s="1"/>
  <c r="G83"/>
  <c r="I83" s="1"/>
  <c r="P83" s="1"/>
  <c r="T82"/>
  <c r="O82"/>
  <c r="M82"/>
  <c r="I82"/>
  <c r="G82"/>
  <c r="T81"/>
  <c r="M81"/>
  <c r="O81" s="1"/>
  <c r="G81"/>
  <c r="I81" s="1"/>
  <c r="T80"/>
  <c r="O80"/>
  <c r="M80"/>
  <c r="I80"/>
  <c r="G80"/>
  <c r="T79"/>
  <c r="M79"/>
  <c r="O79" s="1"/>
  <c r="G79"/>
  <c r="I79" s="1"/>
  <c r="T78"/>
  <c r="O78"/>
  <c r="M78"/>
  <c r="I78"/>
  <c r="G78"/>
  <c r="T77"/>
  <c r="M77"/>
  <c r="O77" s="1"/>
  <c r="G77"/>
  <c r="I77" s="1"/>
  <c r="P77" s="1"/>
  <c r="T76"/>
  <c r="O76"/>
  <c r="M76"/>
  <c r="I76"/>
  <c r="P76" s="1"/>
  <c r="G76"/>
  <c r="T75"/>
  <c r="M75"/>
  <c r="O75" s="1"/>
  <c r="G75"/>
  <c r="I75" s="1"/>
  <c r="P75" s="1"/>
  <c r="T74"/>
  <c r="O74"/>
  <c r="M74"/>
  <c r="I74"/>
  <c r="G74"/>
  <c r="T73"/>
  <c r="M73"/>
  <c r="O73" s="1"/>
  <c r="G73"/>
  <c r="I73" s="1"/>
  <c r="P73" s="1"/>
  <c r="T72"/>
  <c r="O72"/>
  <c r="M72"/>
  <c r="I72"/>
  <c r="P72" s="1"/>
  <c r="G72"/>
  <c r="T71"/>
  <c r="M71"/>
  <c r="O71" s="1"/>
  <c r="G71"/>
  <c r="I71" s="1"/>
  <c r="P71" s="1"/>
  <c r="T70"/>
  <c r="O70"/>
  <c r="M70"/>
  <c r="I70"/>
  <c r="G70"/>
  <c r="T69"/>
  <c r="M69"/>
  <c r="O69" s="1"/>
  <c r="G69"/>
  <c r="I69" s="1"/>
  <c r="P69" s="1"/>
  <c r="T68"/>
  <c r="O68"/>
  <c r="M68"/>
  <c r="I68"/>
  <c r="P68" s="1"/>
  <c r="G68"/>
  <c r="T67"/>
  <c r="M67"/>
  <c r="O67" s="1"/>
  <c r="G67"/>
  <c r="I67" s="1"/>
  <c r="P67" s="1"/>
  <c r="T66"/>
  <c r="M66"/>
  <c r="O66" s="1"/>
  <c r="G66"/>
  <c r="I66" s="1"/>
  <c r="T65"/>
  <c r="M65"/>
  <c r="O65" s="1"/>
  <c r="G65"/>
  <c r="I65" s="1"/>
  <c r="P65" s="1"/>
  <c r="T64"/>
  <c r="O64"/>
  <c r="M64"/>
  <c r="I64"/>
  <c r="P64" s="1"/>
  <c r="G64"/>
  <c r="T63"/>
  <c r="M63"/>
  <c r="O63" s="1"/>
  <c r="G63"/>
  <c r="I63" s="1"/>
  <c r="T62"/>
  <c r="O62"/>
  <c r="M62"/>
  <c r="I62"/>
  <c r="G62"/>
  <c r="T61"/>
  <c r="M61"/>
  <c r="O61" s="1"/>
  <c r="G61"/>
  <c r="I61" s="1"/>
  <c r="P61" s="1"/>
  <c r="T60"/>
  <c r="O60"/>
  <c r="M60"/>
  <c r="I60"/>
  <c r="P60" s="1"/>
  <c r="G60"/>
  <c r="T59"/>
  <c r="M59"/>
  <c r="O59" s="1"/>
  <c r="G59"/>
  <c r="I59" s="1"/>
  <c r="P59" s="1"/>
  <c r="T58"/>
  <c r="O58"/>
  <c r="M58"/>
  <c r="I58"/>
  <c r="G58"/>
  <c r="T57"/>
  <c r="M57"/>
  <c r="O57" s="1"/>
  <c r="G57"/>
  <c r="I57" s="1"/>
  <c r="P57" s="1"/>
  <c r="T56"/>
  <c r="O56"/>
  <c r="M56"/>
  <c r="I56"/>
  <c r="P56" s="1"/>
  <c r="G56"/>
  <c r="T55"/>
  <c r="M55"/>
  <c r="O55" s="1"/>
  <c r="G55"/>
  <c r="I55" s="1"/>
  <c r="T54"/>
  <c r="O54"/>
  <c r="M54"/>
  <c r="I54"/>
  <c r="G54"/>
  <c r="T53"/>
  <c r="M53"/>
  <c r="O53" s="1"/>
  <c r="G53"/>
  <c r="I53" s="1"/>
  <c r="P53" s="1"/>
  <c r="T52"/>
  <c r="O52"/>
  <c r="M52"/>
  <c r="I52"/>
  <c r="P52" s="1"/>
  <c r="G52"/>
  <c r="T51"/>
  <c r="M51"/>
  <c r="O51" s="1"/>
  <c r="G51"/>
  <c r="I51" s="1"/>
  <c r="P51" s="1"/>
  <c r="T50"/>
  <c r="O50"/>
  <c r="M50"/>
  <c r="I50"/>
  <c r="G50"/>
  <c r="T49"/>
  <c r="M49"/>
  <c r="O49" s="1"/>
  <c r="G49"/>
  <c r="I49" s="1"/>
  <c r="P49" s="1"/>
  <c r="T48"/>
  <c r="O48"/>
  <c r="M48"/>
  <c r="I48"/>
  <c r="P48" s="1"/>
  <c r="G48"/>
  <c r="T47"/>
  <c r="M47"/>
  <c r="O47" s="1"/>
  <c r="G47"/>
  <c r="I47" s="1"/>
  <c r="P47" s="1"/>
  <c r="T46"/>
  <c r="O46"/>
  <c r="M46"/>
  <c r="I46"/>
  <c r="G46"/>
  <c r="T45"/>
  <c r="M45"/>
  <c r="O45" s="1"/>
  <c r="G45"/>
  <c r="I45" s="1"/>
  <c r="P45" s="1"/>
  <c r="T44"/>
  <c r="O44"/>
  <c r="M44"/>
  <c r="I44"/>
  <c r="P44" s="1"/>
  <c r="G44"/>
  <c r="T43"/>
  <c r="M43"/>
  <c r="O43" s="1"/>
  <c r="G43"/>
  <c r="I43" s="1"/>
  <c r="P43" s="1"/>
  <c r="T42"/>
  <c r="O42"/>
  <c r="M42"/>
  <c r="I42"/>
  <c r="G42"/>
  <c r="T41"/>
  <c r="M41"/>
  <c r="O41" s="1"/>
  <c r="G41"/>
  <c r="I41" s="1"/>
  <c r="P41" s="1"/>
  <c r="T40"/>
  <c r="O40"/>
  <c r="M40"/>
  <c r="I40"/>
  <c r="P40" s="1"/>
  <c r="G40"/>
  <c r="T39"/>
  <c r="M39"/>
  <c r="O39" s="1"/>
  <c r="G39"/>
  <c r="I39" s="1"/>
  <c r="P39" s="1"/>
  <c r="T38"/>
  <c r="O38"/>
  <c r="M38"/>
  <c r="I38"/>
  <c r="G38"/>
  <c r="T37"/>
  <c r="M37"/>
  <c r="O37" s="1"/>
  <c r="G37"/>
  <c r="I37" s="1"/>
  <c r="P37" s="1"/>
  <c r="T36"/>
  <c r="O36"/>
  <c r="M36"/>
  <c r="I36"/>
  <c r="P36" s="1"/>
  <c r="G36"/>
  <c r="T35"/>
  <c r="M35"/>
  <c r="O35" s="1"/>
  <c r="G35"/>
  <c r="I35" s="1"/>
  <c r="P35" s="1"/>
  <c r="T34"/>
  <c r="O34"/>
  <c r="M34"/>
  <c r="I34"/>
  <c r="G34"/>
  <c r="T33"/>
  <c r="M33"/>
  <c r="O33" s="1"/>
  <c r="G33"/>
  <c r="I33" s="1"/>
  <c r="P33" s="1"/>
  <c r="T32"/>
  <c r="O32"/>
  <c r="M32"/>
  <c r="I32"/>
  <c r="P32" s="1"/>
  <c r="G32"/>
  <c r="T31"/>
  <c r="M31"/>
  <c r="O31" s="1"/>
  <c r="G31"/>
  <c r="I31" s="1"/>
  <c r="P31" s="1"/>
  <c r="T30"/>
  <c r="O30"/>
  <c r="M30"/>
  <c r="I30"/>
  <c r="G30"/>
  <c r="T29"/>
  <c r="M29"/>
  <c r="O29" s="1"/>
  <c r="G29"/>
  <c r="I29" s="1"/>
  <c r="P29" s="1"/>
  <c r="T28"/>
  <c r="O28"/>
  <c r="M28"/>
  <c r="I28"/>
  <c r="P28" s="1"/>
  <c r="G28"/>
  <c r="T27"/>
  <c r="M27"/>
  <c r="O27" s="1"/>
  <c r="G27"/>
  <c r="I27" s="1"/>
  <c r="P27" s="1"/>
  <c r="T26"/>
  <c r="O26"/>
  <c r="M26"/>
  <c r="I26"/>
  <c r="G26"/>
  <c r="T25"/>
  <c r="M25"/>
  <c r="O25" s="1"/>
  <c r="G25"/>
  <c r="I25" s="1"/>
  <c r="P25" s="1"/>
  <c r="T24"/>
  <c r="O24"/>
  <c r="M24"/>
  <c r="I24"/>
  <c r="P24" s="1"/>
  <c r="G24"/>
  <c r="T23"/>
  <c r="M23"/>
  <c r="O23" s="1"/>
  <c r="G23"/>
  <c r="I23" s="1"/>
  <c r="P23" s="1"/>
  <c r="T22"/>
  <c r="O22"/>
  <c r="M22"/>
  <c r="I22"/>
  <c r="G22"/>
  <c r="T21"/>
  <c r="M21"/>
  <c r="O21" s="1"/>
  <c r="G21"/>
  <c r="I21" s="1"/>
  <c r="P21" s="1"/>
  <c r="T20"/>
  <c r="O20"/>
  <c r="M20"/>
  <c r="I20"/>
  <c r="P20" s="1"/>
  <c r="G20"/>
  <c r="T19"/>
  <c r="M19"/>
  <c r="O19" s="1"/>
  <c r="G19"/>
  <c r="I19" s="1"/>
  <c r="P19" s="1"/>
  <c r="T18"/>
  <c r="O18"/>
  <c r="M18"/>
  <c r="I18"/>
  <c r="G18"/>
  <c r="T17"/>
  <c r="M17"/>
  <c r="O17" s="1"/>
  <c r="G17"/>
  <c r="I17" s="1"/>
  <c r="P17" s="1"/>
  <c r="T16"/>
  <c r="O16"/>
  <c r="M16"/>
  <c r="I16"/>
  <c r="P16" s="1"/>
  <c r="G16"/>
  <c r="T15"/>
  <c r="M15"/>
  <c r="O15" s="1"/>
  <c r="G15"/>
  <c r="I15" s="1"/>
  <c r="P15" s="1"/>
  <c r="T14"/>
  <c r="O14"/>
  <c r="M14"/>
  <c r="I14"/>
  <c r="G14"/>
  <c r="T13"/>
  <c r="M13"/>
  <c r="O13" s="1"/>
  <c r="G13"/>
  <c r="I13" s="1"/>
  <c r="P13" s="1"/>
  <c r="T12"/>
  <c r="O12"/>
  <c r="M12"/>
  <c r="I12"/>
  <c r="P12" s="1"/>
  <c r="G12"/>
  <c r="T11"/>
  <c r="M11"/>
  <c r="O11" s="1"/>
  <c r="G11"/>
  <c r="I11" s="1"/>
  <c r="P11" s="1"/>
  <c r="T10"/>
  <c r="O10"/>
  <c r="M10"/>
  <c r="I10"/>
  <c r="G10"/>
  <c r="T9"/>
  <c r="M9"/>
  <c r="O9" s="1"/>
  <c r="G9"/>
  <c r="I9" s="1"/>
  <c r="P9" s="1"/>
  <c r="T8"/>
  <c r="O8"/>
  <c r="M8"/>
  <c r="I8"/>
  <c r="P8" s="1"/>
  <c r="G8"/>
  <c r="T7"/>
  <c r="M7"/>
  <c r="O7" s="1"/>
  <c r="G7"/>
  <c r="I7" s="1"/>
  <c r="P7" s="1"/>
  <c r="T6"/>
  <c r="O6"/>
  <c r="M6"/>
  <c r="I6"/>
  <c r="G6"/>
  <c r="P63" l="1"/>
  <c r="P55"/>
  <c r="M102"/>
  <c r="P14"/>
  <c r="P22"/>
  <c r="P26"/>
  <c r="P42"/>
  <c r="P46"/>
  <c r="P54"/>
  <c r="P62"/>
  <c r="I102"/>
  <c r="P10"/>
  <c r="P18"/>
  <c r="P30"/>
  <c r="P34"/>
  <c r="P38"/>
  <c r="P50"/>
  <c r="P58"/>
  <c r="P66"/>
  <c r="P70"/>
  <c r="P74"/>
  <c r="P86"/>
  <c r="P90"/>
  <c r="P98"/>
  <c r="G102"/>
  <c r="O102"/>
  <c r="P6"/>
  <c r="P102" l="1"/>
  <c r="S15" i="3" l="1"/>
  <c r="R15"/>
  <c r="L14"/>
  <c r="K14"/>
  <c r="J14"/>
  <c r="F14"/>
  <c r="E14"/>
  <c r="D14"/>
  <c r="T13"/>
  <c r="M13"/>
  <c r="O13" s="1"/>
  <c r="G13"/>
  <c r="I13" s="1"/>
  <c r="T12"/>
  <c r="M12"/>
  <c r="O12" s="1"/>
  <c r="G12"/>
  <c r="I12" s="1"/>
  <c r="T11"/>
  <c r="M11"/>
  <c r="O11" s="1"/>
  <c r="G11"/>
  <c r="I11" s="1"/>
  <c r="T10"/>
  <c r="M10"/>
  <c r="O10" s="1"/>
  <c r="G10"/>
  <c r="I10" s="1"/>
  <c r="T9"/>
  <c r="M9"/>
  <c r="O9" s="1"/>
  <c r="G9"/>
  <c r="I9" s="1"/>
  <c r="T8"/>
  <c r="M8"/>
  <c r="O8" s="1"/>
  <c r="G8"/>
  <c r="I8" s="1"/>
  <c r="T7"/>
  <c r="M7"/>
  <c r="O7" s="1"/>
  <c r="G7"/>
  <c r="I7" s="1"/>
  <c r="T6"/>
  <c r="M6"/>
  <c r="G6"/>
  <c r="I6" s="1"/>
  <c r="P10" l="1"/>
  <c r="P12"/>
  <c r="P8"/>
  <c r="P7"/>
  <c r="P11"/>
  <c r="P9"/>
  <c r="G14"/>
  <c r="M14"/>
  <c r="P13"/>
  <c r="O6"/>
  <c r="O14" s="1"/>
  <c r="I14" l="1"/>
  <c r="P6"/>
  <c r="P14" s="1"/>
  <c r="E12" i="2" l="1"/>
  <c r="H12"/>
  <c r="I10"/>
  <c r="F10"/>
  <c r="D10"/>
  <c r="D8" i="4"/>
  <c r="C8"/>
  <c r="I8"/>
  <c r="F8"/>
  <c r="D8" i="5"/>
  <c r="C8"/>
  <c r="I8"/>
  <c r="D8" i="2" l="1"/>
  <c r="D12" s="1"/>
  <c r="I12"/>
  <c r="G7" i="4"/>
  <c r="G8" i="2"/>
  <c r="G7" i="5"/>
  <c r="G8" s="1"/>
  <c r="F8"/>
  <c r="F8" i="2"/>
  <c r="F12" s="1"/>
  <c r="J8" l="1"/>
  <c r="G8" i="4"/>
  <c r="G10" i="2"/>
  <c r="G12" s="1"/>
  <c r="J7" i="5"/>
  <c r="J7" i="4"/>
  <c r="J8" s="1"/>
  <c r="J8" i="5" l="1"/>
  <c r="J10" i="2"/>
  <c r="J12" s="1"/>
</calcChain>
</file>

<file path=xl/sharedStrings.xml><?xml version="1.0" encoding="utf-8"?>
<sst xmlns="http://schemas.openxmlformats.org/spreadsheetml/2006/main" count="231" uniqueCount="151">
  <si>
    <t>常德职业技术学院水电费明细表</t>
  </si>
  <si>
    <t>所属区：机电社区</t>
  </si>
  <si>
    <t>编号</t>
  </si>
  <si>
    <t>上期登记表数（登记簿数）</t>
  </si>
  <si>
    <t>实用度数</t>
  </si>
  <si>
    <t>实用吨数</t>
  </si>
  <si>
    <t>沈明珍</t>
  </si>
  <si>
    <t>张清波</t>
  </si>
  <si>
    <t>胡昌义</t>
  </si>
  <si>
    <t>肖进秋</t>
  </si>
  <si>
    <t>樊凡</t>
  </si>
  <si>
    <t>蓝泽莲</t>
  </si>
  <si>
    <t>曾庆梅</t>
  </si>
  <si>
    <t>郭学兵</t>
  </si>
  <si>
    <t>林琼瑶</t>
  </si>
  <si>
    <t>唐志刚</t>
  </si>
  <si>
    <t>周春秀</t>
  </si>
  <si>
    <t>徐后平</t>
  </si>
  <si>
    <t>黄翠娥</t>
  </si>
  <si>
    <t>陈小龙</t>
  </si>
  <si>
    <t>陈小龙车库</t>
  </si>
  <si>
    <t>黄福贤1</t>
  </si>
  <si>
    <t>黄福贤2</t>
  </si>
  <si>
    <t>肖松文</t>
  </si>
  <si>
    <t>文美华</t>
  </si>
  <si>
    <t>文化</t>
  </si>
  <si>
    <t>金洪冰</t>
  </si>
  <si>
    <t>郭福生</t>
  </si>
  <si>
    <t>王明元</t>
  </si>
  <si>
    <t>佘雪桂</t>
  </si>
  <si>
    <t>周德泉</t>
  </si>
  <si>
    <t>王典均</t>
  </si>
  <si>
    <t>杨道林</t>
  </si>
  <si>
    <t>魏祖明</t>
  </si>
  <si>
    <t>刘邦富</t>
  </si>
  <si>
    <t>何坚</t>
  </si>
  <si>
    <t>邓松林</t>
  </si>
  <si>
    <t>沈志芳</t>
  </si>
  <si>
    <t>高斌</t>
  </si>
  <si>
    <t>周华建</t>
  </si>
  <si>
    <t>曾祥林</t>
  </si>
  <si>
    <t>席金菊</t>
  </si>
  <si>
    <t>樊勇</t>
  </si>
  <si>
    <t>易阳辉</t>
  </si>
  <si>
    <t>李再喜</t>
  </si>
  <si>
    <t>杨丽平</t>
  </si>
  <si>
    <t>邵文学</t>
  </si>
  <si>
    <t>方建成</t>
  </si>
  <si>
    <t>王林亚</t>
  </si>
  <si>
    <t>周家兵</t>
  </si>
  <si>
    <t>席菊美</t>
  </si>
  <si>
    <t>张文俊</t>
  </si>
  <si>
    <t>张赛兰</t>
  </si>
  <si>
    <t>张华</t>
  </si>
  <si>
    <t>孙梅</t>
  </si>
  <si>
    <t>熊平平</t>
  </si>
  <si>
    <t>刘碧兰</t>
  </si>
  <si>
    <t>吕友芳</t>
  </si>
  <si>
    <t>陈金秋</t>
  </si>
  <si>
    <t>李小双</t>
  </si>
  <si>
    <t>冯秋良</t>
  </si>
  <si>
    <t>曾令勇</t>
  </si>
  <si>
    <t>何昌文</t>
  </si>
  <si>
    <t>熊丽丽</t>
  </si>
  <si>
    <t>吴国让</t>
  </si>
  <si>
    <t>廖佳</t>
  </si>
  <si>
    <t>裴小红</t>
  </si>
  <si>
    <t>冯刚</t>
  </si>
  <si>
    <t>曾宪球</t>
  </si>
  <si>
    <t>谈国荣</t>
  </si>
  <si>
    <t>谢云林</t>
  </si>
  <si>
    <t>徐池放</t>
  </si>
  <si>
    <t>杨大平</t>
  </si>
  <si>
    <t>谭仕炯</t>
  </si>
  <si>
    <t>田青龙</t>
  </si>
  <si>
    <t>赵蓉</t>
  </si>
  <si>
    <t>何建辉</t>
  </si>
  <si>
    <t>冯汉秋</t>
  </si>
  <si>
    <t>王明禅</t>
  </si>
  <si>
    <t>郑月初</t>
  </si>
  <si>
    <t>陈志禅</t>
  </si>
  <si>
    <t>曾年祝</t>
  </si>
  <si>
    <t>易继福</t>
  </si>
  <si>
    <t>于乾莉</t>
  </si>
  <si>
    <t>孙湘玲</t>
  </si>
  <si>
    <t>曾辉</t>
  </si>
  <si>
    <t>庄美红</t>
  </si>
  <si>
    <t>李成之</t>
  </si>
  <si>
    <t>刘春桂</t>
  </si>
  <si>
    <t>刘忠保</t>
  </si>
  <si>
    <t>刘秋怡</t>
  </si>
  <si>
    <t>杨澍</t>
  </si>
  <si>
    <t>杨腊芝</t>
  </si>
  <si>
    <t>邱赛纯</t>
  </si>
  <si>
    <t>常德职业技术学院水电费抄表数</t>
    <phoneticPr fontId="3" type="noConversion"/>
  </si>
  <si>
    <r>
      <t>编</t>
    </r>
    <r>
      <rPr>
        <sz val="14"/>
        <rFont val="Times New Roman"/>
        <family val="1"/>
      </rPr>
      <t xml:space="preserve"> </t>
    </r>
    <r>
      <rPr>
        <sz val="14"/>
        <rFont val="宋体"/>
        <family val="3"/>
        <charset val="134"/>
      </rPr>
      <t>号</t>
    </r>
    <phoneticPr fontId="3" type="noConversion"/>
  </si>
  <si>
    <r>
      <t>用</t>
    </r>
    <r>
      <rPr>
        <sz val="14"/>
        <rFont val="Times New Roman"/>
        <family val="1"/>
      </rPr>
      <t xml:space="preserve">  </t>
    </r>
    <r>
      <rPr>
        <sz val="14"/>
        <rFont val="宋体"/>
        <family val="3"/>
        <charset val="134"/>
      </rPr>
      <t>户</t>
    </r>
    <phoneticPr fontId="3" type="noConversion"/>
  </si>
  <si>
    <t>户数</t>
    <phoneticPr fontId="3" type="noConversion"/>
  </si>
  <si>
    <r>
      <t>用</t>
    </r>
    <r>
      <rPr>
        <sz val="14"/>
        <rFont val="Times New Roman"/>
        <family val="1"/>
      </rPr>
      <t xml:space="preserve">  </t>
    </r>
    <r>
      <rPr>
        <sz val="14"/>
        <rFont val="宋体"/>
        <family val="3"/>
        <charset val="134"/>
      </rPr>
      <t>电</t>
    </r>
    <phoneticPr fontId="3" type="noConversion"/>
  </si>
  <si>
    <r>
      <t>用</t>
    </r>
    <r>
      <rPr>
        <sz val="14"/>
        <rFont val="Times New Roman"/>
        <family val="1"/>
      </rPr>
      <t xml:space="preserve">  </t>
    </r>
    <r>
      <rPr>
        <sz val="14"/>
        <rFont val="宋体"/>
        <family val="3"/>
        <charset val="134"/>
      </rPr>
      <t>水</t>
    </r>
    <phoneticPr fontId="3" type="noConversion"/>
  </si>
  <si>
    <r>
      <t>合计金额</t>
    </r>
    <r>
      <rPr>
        <sz val="14"/>
        <rFont val="Times New Roman"/>
        <family val="1"/>
      </rPr>
      <t>(</t>
    </r>
    <r>
      <rPr>
        <sz val="14"/>
        <rFont val="宋体"/>
        <family val="3"/>
        <charset val="134"/>
      </rPr>
      <t>元</t>
    </r>
    <r>
      <rPr>
        <sz val="14"/>
        <rFont val="Times New Roman"/>
        <family val="1"/>
      </rPr>
      <t>)</t>
    </r>
    <phoneticPr fontId="3" type="noConversion"/>
  </si>
  <si>
    <r>
      <t>备</t>
    </r>
    <r>
      <rPr>
        <sz val="14"/>
        <rFont val="Times New Roman"/>
        <family val="1"/>
      </rPr>
      <t xml:space="preserve">  </t>
    </r>
    <r>
      <rPr>
        <sz val="14"/>
        <rFont val="宋体"/>
        <family val="3"/>
        <charset val="134"/>
      </rPr>
      <t>注</t>
    </r>
    <phoneticPr fontId="3" type="noConversion"/>
  </si>
  <si>
    <t>抄表度数</t>
    <phoneticPr fontId="3" type="noConversion"/>
  </si>
  <si>
    <r>
      <t>单价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元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度</t>
    </r>
    <r>
      <rPr>
        <sz val="12"/>
        <rFont val="Times New Roman"/>
        <family val="1"/>
      </rPr>
      <t>)</t>
    </r>
    <phoneticPr fontId="3" type="noConversion"/>
  </si>
  <si>
    <t>金额</t>
    <phoneticPr fontId="3" type="noConversion"/>
  </si>
  <si>
    <t>抄表吨数</t>
    <phoneticPr fontId="3" type="noConversion"/>
  </si>
  <si>
    <r>
      <t>单价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元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吨</t>
    </r>
    <r>
      <rPr>
        <sz val="12"/>
        <rFont val="Times New Roman"/>
        <family val="1"/>
      </rPr>
      <t>)</t>
    </r>
    <phoneticPr fontId="3" type="noConversion"/>
  </si>
  <si>
    <t>外单位住户</t>
    <phoneticPr fontId="3" type="noConversion"/>
  </si>
  <si>
    <r>
      <t>合</t>
    </r>
    <r>
      <rPr>
        <b/>
        <i/>
        <sz val="14"/>
        <rFont val="Times New Roman"/>
        <family val="1"/>
      </rPr>
      <t xml:space="preserve">  </t>
    </r>
    <r>
      <rPr>
        <b/>
        <i/>
        <sz val="14"/>
        <rFont val="宋体"/>
        <family val="3"/>
        <charset val="134"/>
      </rPr>
      <t>计</t>
    </r>
    <r>
      <rPr>
        <b/>
        <i/>
        <sz val="14"/>
        <rFont val="Times New Roman"/>
        <family val="1"/>
      </rPr>
      <t>:</t>
    </r>
    <phoneticPr fontId="3" type="noConversion"/>
  </si>
  <si>
    <t>所属区：机电社区</t>
    <phoneticPr fontId="3" type="noConversion"/>
  </si>
  <si>
    <t>一</t>
    <phoneticPr fontId="3" type="noConversion"/>
  </si>
  <si>
    <t>用      电</t>
  </si>
  <si>
    <t>用  水</t>
  </si>
  <si>
    <t>合计金额(元)</t>
  </si>
  <si>
    <t>备    注</t>
  </si>
  <si>
    <t>单价:元/度</t>
  </si>
  <si>
    <t>金额(元)</t>
  </si>
  <si>
    <t>单价:元/吨</t>
  </si>
  <si>
    <r>
      <t>2017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04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01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—2017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06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25</t>
    </r>
    <r>
      <rPr>
        <sz val="12"/>
        <rFont val="宋体"/>
        <family val="3"/>
        <charset val="134"/>
      </rPr>
      <t>日</t>
    </r>
    <phoneticPr fontId="3" type="noConversion"/>
  </si>
  <si>
    <r>
      <t>2017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06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26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—2017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09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05</t>
    </r>
    <r>
      <rPr>
        <sz val="12"/>
        <rFont val="宋体"/>
        <family val="3"/>
        <charset val="134"/>
      </rPr>
      <t>日</t>
    </r>
    <phoneticPr fontId="3" type="noConversion"/>
  </si>
  <si>
    <t xml:space="preserve">  说明：第二季度水电费为第二、三季度总数的平均数。</t>
    <phoneticPr fontId="6" type="noConversion"/>
  </si>
  <si>
    <t xml:space="preserve">  说明：第三季度水电费为第二、三季度总数的平均数。</t>
    <phoneticPr fontId="6" type="noConversion"/>
  </si>
  <si>
    <t>本期抄表数</t>
    <phoneticPr fontId="6" type="noConversion"/>
  </si>
  <si>
    <t>上期表数</t>
    <phoneticPr fontId="6" type="noConversion"/>
  </si>
  <si>
    <t>一</t>
    <phoneticPr fontId="6" type="noConversion"/>
  </si>
  <si>
    <t>在职工</t>
    <phoneticPr fontId="6" type="noConversion"/>
  </si>
  <si>
    <t>二</t>
    <phoneticPr fontId="3" type="noConversion"/>
  </si>
  <si>
    <r>
      <t>单价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元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度</t>
    </r>
    <r>
      <rPr>
        <sz val="10"/>
        <rFont val="Times New Roman"/>
        <family val="1"/>
      </rPr>
      <t>)</t>
    </r>
    <phoneticPr fontId="3" type="noConversion"/>
  </si>
  <si>
    <r>
      <t>单价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元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吨</t>
    </r>
    <r>
      <rPr>
        <sz val="10"/>
        <rFont val="Times New Roman"/>
        <family val="1"/>
      </rPr>
      <t>)</t>
    </r>
    <phoneticPr fontId="3" type="noConversion"/>
  </si>
  <si>
    <r>
      <t>楼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栋</t>
    </r>
  </si>
  <si>
    <t xml:space="preserve">     电：0.6元/度，水:2.76元/吨 </t>
    <phoneticPr fontId="6" type="noConversion"/>
  </si>
  <si>
    <t>2018年06月16日—2018年09月29日</t>
    <phoneticPr fontId="6" type="noConversion"/>
  </si>
  <si>
    <r>
      <t>户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名</t>
    </r>
  </si>
  <si>
    <t>合计</t>
    <phoneticPr fontId="6" type="noConversion"/>
  </si>
  <si>
    <t xml:space="preserve">熊柯 </t>
    <phoneticPr fontId="6" type="noConversion"/>
  </si>
  <si>
    <t>二、三季度水电费</t>
    <phoneticPr fontId="6" type="noConversion"/>
  </si>
  <si>
    <t>一、二、三季度水电费</t>
    <phoneticPr fontId="6" type="noConversion"/>
  </si>
  <si>
    <r>
      <t>楼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宋体"/>
        <family val="3"/>
        <charset val="134"/>
      </rPr>
      <t>栋</t>
    </r>
  </si>
  <si>
    <r>
      <t>户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宋体"/>
        <family val="3"/>
        <charset val="134"/>
      </rPr>
      <t>名</t>
    </r>
  </si>
  <si>
    <t>改冯晗</t>
    <phoneticPr fontId="6" type="noConversion"/>
  </si>
  <si>
    <t>二、三季度水电费</t>
    <phoneticPr fontId="6" type="noConversion"/>
  </si>
  <si>
    <t>二、三季度水电费</t>
    <phoneticPr fontId="6" type="noConversion"/>
  </si>
  <si>
    <t>二、三季度水电费</t>
    <phoneticPr fontId="6" type="noConversion"/>
  </si>
  <si>
    <t>二、三季度水电费</t>
    <phoneticPr fontId="6" type="noConversion"/>
  </si>
  <si>
    <t>二、三季度水电费</t>
    <phoneticPr fontId="6" type="noConversion"/>
  </si>
  <si>
    <t>二、三季度水电费、水表坏不转本季度估</t>
    <phoneticPr fontId="6" type="noConversion"/>
  </si>
  <si>
    <t>二、三季度水电费</t>
    <phoneticPr fontId="6" type="noConversion"/>
  </si>
  <si>
    <t>二、三季度水电费</t>
    <phoneticPr fontId="6" type="noConversion"/>
  </si>
  <si>
    <t>二、三季度水电费</t>
    <phoneticPr fontId="6" type="noConversion"/>
  </si>
  <si>
    <t>备注：红色标记为移下季度核算人员</t>
    <phoneticPr fontId="18" type="noConversion"/>
  </si>
  <si>
    <r>
      <t>2018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—2018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09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19</t>
    </r>
    <r>
      <rPr>
        <sz val="12"/>
        <rFont val="宋体"/>
        <family val="3"/>
        <charset val="134"/>
      </rPr>
      <t>日</t>
    </r>
    <phoneticPr fontId="3" type="noConversion"/>
  </si>
</sst>
</file>

<file path=xl/styles.xml><?xml version="1.0" encoding="utf-8"?>
<styleSheet xmlns="http://schemas.openxmlformats.org/spreadsheetml/2006/main">
  <numFmts count="8">
    <numFmt numFmtId="43" formatCode="_-* #,##0.00_-;\-* #,##0.00_-;_-* &quot;-&quot;??_-;_-@_-"/>
    <numFmt numFmtId="176" formatCode="_ * #,##0.00_ ;_ * \-#,##0.00_ ;_ * &quot;-&quot;??_ ;_ @_ "/>
    <numFmt numFmtId="177" formatCode="_ * #,##0_ ;_ * \-#,##0_ ;_ * &quot;-&quot;_ ;_ @_ "/>
    <numFmt numFmtId="178" formatCode="_ * #,##0_ ;_ * \-#,##0_ ;_ * &quot;-&quot;??_ ;_ @_ "/>
    <numFmt numFmtId="179" formatCode="_ * #,##0.0_ ;_ * \-#,##0.0_ ;_ * &quot;-&quot;??_ ;_ @_ "/>
    <numFmt numFmtId="180" formatCode="0_);[Red]\(0\)"/>
    <numFmt numFmtId="181" formatCode="0.0_);[Red]\(0.0\)"/>
    <numFmt numFmtId="182" formatCode="_ * #,##0.00_ ;_ * \-#,##0.00_ ;_ * &quot;-&quot;_ ;_ @_ "/>
  </numFmts>
  <fonts count="45">
    <font>
      <sz val="11"/>
      <color theme="1"/>
      <name val="宋体"/>
      <charset val="134"/>
      <scheme val="minor"/>
    </font>
    <font>
      <sz val="11"/>
      <name val="Times New Roman"/>
      <family val="1"/>
    </font>
    <font>
      <sz val="10"/>
      <name val="Times New Roman"/>
      <family val="1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14"/>
      <name val="仿宋_GB2312"/>
      <family val="3"/>
      <charset val="134"/>
    </font>
    <font>
      <sz val="12"/>
      <name val="Times New Roman"/>
      <family val="1"/>
    </font>
    <font>
      <sz val="14"/>
      <name val="宋体"/>
      <family val="3"/>
      <charset val="134"/>
    </font>
    <font>
      <sz val="14"/>
      <name val="Times New Roman"/>
      <family val="1"/>
    </font>
    <font>
      <sz val="14"/>
      <name val="黑体"/>
      <family val="3"/>
      <charset val="134"/>
    </font>
    <font>
      <b/>
      <i/>
      <sz val="14"/>
      <name val="宋体"/>
      <family val="3"/>
      <charset val="134"/>
    </font>
    <font>
      <b/>
      <i/>
      <sz val="14"/>
      <name val="Times New Roman"/>
      <family val="1"/>
    </font>
    <font>
      <b/>
      <i/>
      <sz val="10"/>
      <name val="Times New Roman"/>
      <family val="1"/>
    </font>
    <font>
      <b/>
      <i/>
      <sz val="12"/>
      <name val="仿宋_GB2312"/>
      <family val="3"/>
      <charset val="134"/>
    </font>
    <font>
      <sz val="12"/>
      <name val="仿宋_GB2312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Times New Roman"/>
      <family val="1"/>
    </font>
    <font>
      <sz val="9"/>
      <color theme="1" tint="4.9989318521683403E-2"/>
      <name val="宋体"/>
      <family val="3"/>
      <charset val="134"/>
      <scheme val="minor"/>
    </font>
    <font>
      <sz val="11"/>
      <color theme="1" tint="4.9989318521683403E-2"/>
      <name val="Times New Roman"/>
      <family val="1"/>
    </font>
    <font>
      <sz val="10"/>
      <color theme="1" tint="4.9989318521683403E-2"/>
      <name val="Times New Roman"/>
      <family val="1"/>
    </font>
    <font>
      <sz val="11"/>
      <color rgb="FFFF000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Times New Roman"/>
      <family val="1"/>
    </font>
    <font>
      <sz val="9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name val="Times New Roman"/>
      <family val="1"/>
    </font>
    <font>
      <b/>
      <sz val="11"/>
      <color theme="1" tint="4.9989318521683403E-2"/>
      <name val="Times New Roman"/>
      <family val="1"/>
    </font>
    <font>
      <b/>
      <sz val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Times New Roman"/>
      <family val="1"/>
    </font>
    <font>
      <b/>
      <sz val="1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</borders>
  <cellStyleXfs count="6">
    <xf numFmtId="0" fontId="0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</cellStyleXfs>
  <cellXfs count="169">
    <xf numFmtId="0" fontId="0" fillId="0" borderId="0" xfId="0">
      <alignment vertical="center"/>
    </xf>
    <xf numFmtId="0" fontId="1" fillId="0" borderId="0" xfId="5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9" fontId="10" fillId="0" borderId="5" xfId="2" applyNumberFormat="1" applyFont="1" applyBorder="1" applyAlignment="1">
      <alignment horizontal="center" vertical="center"/>
    </xf>
    <xf numFmtId="176" fontId="4" fillId="0" borderId="5" xfId="2" applyFont="1" applyBorder="1" applyAlignment="1">
      <alignment horizontal="center" vertical="center" wrapText="1"/>
    </xf>
    <xf numFmtId="176" fontId="10" fillId="2" borderId="7" xfId="2" applyFont="1" applyFill="1" applyBorder="1" applyAlignment="1">
      <alignment horizontal="center" vertical="center"/>
    </xf>
    <xf numFmtId="176" fontId="10" fillId="0" borderId="4" xfId="2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80" fontId="2" fillId="0" borderId="14" xfId="0" applyNumberFormat="1" applyFont="1" applyBorder="1" applyAlignment="1">
      <alignment horizontal="center" vertical="center"/>
    </xf>
    <xf numFmtId="179" fontId="2" fillId="0" borderId="5" xfId="2" applyNumberFormat="1" applyFont="1" applyBorder="1" applyAlignment="1">
      <alignment horizontal="center" vertical="center"/>
    </xf>
    <xf numFmtId="176" fontId="2" fillId="0" borderId="5" xfId="2" applyFont="1" applyBorder="1" applyAlignment="1">
      <alignment horizontal="center" vertical="center" wrapText="1"/>
    </xf>
    <xf numFmtId="176" fontId="2" fillId="2" borderId="7" xfId="2" applyFont="1" applyFill="1" applyBorder="1" applyAlignment="1">
      <alignment horizontal="center" vertical="center"/>
    </xf>
    <xf numFmtId="176" fontId="2" fillId="0" borderId="4" xfId="2" applyFont="1" applyBorder="1" applyAlignment="1">
      <alignment horizontal="center" vertical="center"/>
    </xf>
    <xf numFmtId="176" fontId="2" fillId="0" borderId="12" xfId="2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6" fontId="2" fillId="0" borderId="5" xfId="2" applyFont="1" applyBorder="1" applyAlignment="1">
      <alignment horizontal="center" vertical="center"/>
    </xf>
    <xf numFmtId="178" fontId="2" fillId="0" borderId="4" xfId="2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80" fontId="15" fillId="0" borderId="18" xfId="0" applyNumberFormat="1" applyFont="1" applyBorder="1" applyAlignment="1">
      <alignment horizontal="center" vertical="center"/>
    </xf>
    <xf numFmtId="179" fontId="15" fillId="0" borderId="19" xfId="2" applyNumberFormat="1" applyFont="1" applyBorder="1" applyAlignment="1">
      <alignment horizontal="center" vertical="center"/>
    </xf>
    <xf numFmtId="176" fontId="15" fillId="0" borderId="19" xfId="2" applyFont="1" applyBorder="1" applyAlignment="1">
      <alignment horizontal="center" vertical="center"/>
    </xf>
    <xf numFmtId="176" fontId="15" fillId="2" borderId="17" xfId="2" applyFont="1" applyFill="1" applyBorder="1" applyAlignment="1">
      <alignment horizontal="center" vertical="center"/>
    </xf>
    <xf numFmtId="178" fontId="15" fillId="2" borderId="16" xfId="2" applyNumberFormat="1" applyFont="1" applyFill="1" applyBorder="1" applyAlignment="1">
      <alignment horizontal="center" vertical="center"/>
    </xf>
    <xf numFmtId="176" fontId="15" fillId="2" borderId="19" xfId="2" applyFont="1" applyFill="1" applyBorder="1" applyAlignment="1">
      <alignment horizontal="center" vertical="center"/>
    </xf>
    <xf numFmtId="176" fontId="15" fillId="0" borderId="20" xfId="2" applyFont="1" applyBorder="1" applyAlignment="1">
      <alignment horizontal="center" vertical="center"/>
    </xf>
    <xf numFmtId="181" fontId="14" fillId="0" borderId="21" xfId="0" applyNumberFormat="1" applyFont="1" applyBorder="1" applyAlignment="1">
      <alignment horizontal="center" vertical="center"/>
    </xf>
    <xf numFmtId="181" fontId="16" fillId="0" borderId="0" xfId="0" applyNumberFormat="1" applyFont="1" applyAlignment="1">
      <alignment horizontal="center" vertical="center"/>
    </xf>
    <xf numFmtId="181" fontId="17" fillId="0" borderId="0" xfId="0" applyNumberFormat="1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80" fontId="8" fillId="2" borderId="0" xfId="0" applyNumberFormat="1" applyFont="1" applyFill="1" applyAlignment="1">
      <alignment horizontal="center" vertical="center"/>
    </xf>
    <xf numFmtId="179" fontId="8" fillId="2" borderId="0" xfId="2" applyNumberFormat="1" applyFont="1" applyFill="1" applyAlignment="1">
      <alignment horizontal="center" vertical="center"/>
    </xf>
    <xf numFmtId="176" fontId="8" fillId="2" borderId="0" xfId="2" applyFont="1" applyFill="1" applyAlignment="1">
      <alignment horizontal="center" vertical="center"/>
    </xf>
    <xf numFmtId="180" fontId="8" fillId="0" borderId="0" xfId="0" applyNumberFormat="1" applyFont="1" applyAlignment="1">
      <alignment horizontal="center" vertical="center"/>
    </xf>
    <xf numFmtId="179" fontId="8" fillId="0" borderId="0" xfId="2" applyNumberFormat="1" applyFont="1" applyAlignment="1">
      <alignment horizontal="center" vertical="center"/>
    </xf>
    <xf numFmtId="176" fontId="8" fillId="0" borderId="0" xfId="2" applyFont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80" fontId="2" fillId="2" borderId="0" xfId="0" applyNumberFormat="1" applyFont="1" applyFill="1" applyAlignment="1">
      <alignment horizontal="center" vertical="center"/>
    </xf>
    <xf numFmtId="179" fontId="2" fillId="2" borderId="0" xfId="2" applyNumberFormat="1" applyFont="1" applyFill="1" applyAlignment="1">
      <alignment horizontal="center" vertical="center"/>
    </xf>
    <xf numFmtId="176" fontId="2" fillId="2" borderId="0" xfId="2" applyFont="1" applyFill="1" applyAlignment="1">
      <alignment horizontal="center" vertical="center"/>
    </xf>
    <xf numFmtId="176" fontId="19" fillId="0" borderId="5" xfId="2" applyFont="1" applyBorder="1" applyAlignment="1">
      <alignment horizontal="center" vertical="center" wrapText="1"/>
    </xf>
    <xf numFmtId="0" fontId="21" fillId="0" borderId="0" xfId="0" applyFont="1" applyFill="1" applyBorder="1" applyAlignment="1"/>
    <xf numFmtId="0" fontId="21" fillId="0" borderId="0" xfId="0" applyFont="1" applyFill="1">
      <alignment vertical="center"/>
    </xf>
    <xf numFmtId="0" fontId="1" fillId="0" borderId="0" xfId="5" applyFont="1" applyFill="1" applyBorder="1" applyAlignment="1">
      <alignment vertical="center"/>
    </xf>
    <xf numFmtId="182" fontId="2" fillId="0" borderId="1" xfId="1" applyNumberFormat="1" applyFont="1" applyFill="1" applyBorder="1" applyAlignment="1">
      <alignment horizontal="left"/>
    </xf>
    <xf numFmtId="0" fontId="22" fillId="0" borderId="0" xfId="0" applyFont="1" applyFill="1" applyBorder="1" applyAlignment="1"/>
    <xf numFmtId="0" fontId="19" fillId="0" borderId="0" xfId="0" applyFont="1" applyFill="1" applyBorder="1" applyAlignment="1"/>
    <xf numFmtId="0" fontId="1" fillId="0" borderId="23" xfId="3" applyFont="1" applyFill="1" applyBorder="1" applyAlignment="1">
      <alignment horizontal="left" vertical="center"/>
    </xf>
    <xf numFmtId="0" fontId="1" fillId="0" borderId="4" xfId="3" applyFont="1" applyFill="1" applyBorder="1" applyAlignment="1">
      <alignment horizontal="center" vertical="center"/>
    </xf>
    <xf numFmtId="0" fontId="22" fillId="0" borderId="5" xfId="3" applyFont="1" applyFill="1" applyBorder="1" applyAlignment="1">
      <alignment horizontal="center" vertical="center"/>
    </xf>
    <xf numFmtId="177" fontId="1" fillId="0" borderId="5" xfId="1" applyNumberFormat="1" applyFont="1" applyFill="1" applyBorder="1" applyAlignment="1"/>
    <xf numFmtId="177" fontId="1" fillId="0" borderId="5" xfId="1" applyNumberFormat="1" applyFont="1" applyFill="1" applyBorder="1" applyAlignment="1">
      <alignment horizontal="center"/>
    </xf>
    <xf numFmtId="182" fontId="1" fillId="0" borderId="5" xfId="1" applyNumberFormat="1" applyFont="1" applyFill="1" applyBorder="1" applyAlignment="1">
      <alignment horizontal="center" vertical="center"/>
    </xf>
    <xf numFmtId="177" fontId="1" fillId="0" borderId="5" xfId="1" applyNumberFormat="1" applyFont="1" applyFill="1" applyBorder="1" applyAlignment="1">
      <alignment horizontal="center" vertical="center"/>
    </xf>
    <xf numFmtId="0" fontId="21" fillId="0" borderId="0" xfId="0" applyFont="1" applyFill="1" applyBorder="1">
      <alignment vertical="center"/>
    </xf>
    <xf numFmtId="0" fontId="19" fillId="0" borderId="7" xfId="3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177" fontId="2" fillId="0" borderId="0" xfId="1" applyNumberFormat="1" applyFont="1" applyFill="1">
      <alignment vertical="center"/>
    </xf>
    <xf numFmtId="182" fontId="2" fillId="0" borderId="0" xfId="1" applyNumberFormat="1" applyFont="1" applyFill="1">
      <alignment vertical="center"/>
    </xf>
    <xf numFmtId="177" fontId="6" fillId="0" borderId="5" xfId="1" applyNumberFormat="1" applyFont="1" applyFill="1" applyBorder="1" applyAlignment="1">
      <alignment horizontal="center" vertical="center" wrapText="1"/>
    </xf>
    <xf numFmtId="182" fontId="6" fillId="0" borderId="5" xfId="1" applyNumberFormat="1" applyFont="1" applyFill="1" applyBorder="1" applyAlignment="1">
      <alignment horizontal="center" vertical="center" wrapText="1"/>
    </xf>
    <xf numFmtId="182" fontId="25" fillId="0" borderId="5" xfId="1" applyNumberFormat="1" applyFont="1" applyFill="1" applyBorder="1" applyAlignment="1">
      <alignment horizontal="center" vertical="center"/>
    </xf>
    <xf numFmtId="182" fontId="25" fillId="3" borderId="5" xfId="1" applyNumberFormat="1" applyFont="1" applyFill="1" applyBorder="1" applyAlignment="1">
      <alignment horizontal="center" vertical="center"/>
    </xf>
    <xf numFmtId="182" fontId="26" fillId="0" borderId="0" xfId="1" applyNumberFormat="1" applyFont="1" applyFill="1">
      <alignment vertical="center"/>
    </xf>
    <xf numFmtId="0" fontId="27" fillId="0" borderId="5" xfId="3" applyFont="1" applyFill="1" applyBorder="1" applyAlignment="1">
      <alignment horizontal="center" vertical="center"/>
    </xf>
    <xf numFmtId="0" fontId="28" fillId="0" borderId="0" xfId="0" applyFont="1" applyFill="1">
      <alignment vertical="center"/>
    </xf>
    <xf numFmtId="43" fontId="28" fillId="0" borderId="0" xfId="0" applyNumberFormat="1" applyFont="1" applyFill="1">
      <alignment vertical="center"/>
    </xf>
    <xf numFmtId="0" fontId="5" fillId="0" borderId="0" xfId="0" applyFont="1" applyFill="1" applyBorder="1" applyAlignment="1"/>
    <xf numFmtId="0" fontId="5" fillId="0" borderId="0" xfId="0" applyFont="1" applyFill="1">
      <alignment vertical="center"/>
    </xf>
    <xf numFmtId="0" fontId="30" fillId="0" borderId="0" xfId="5" applyFont="1" applyFill="1" applyBorder="1" applyAlignment="1">
      <alignment vertical="center"/>
    </xf>
    <xf numFmtId="182" fontId="32" fillId="0" borderId="1" xfId="1" applyNumberFormat="1" applyFont="1" applyFill="1" applyBorder="1" applyAlignment="1">
      <alignment horizontal="left"/>
    </xf>
    <xf numFmtId="0" fontId="31" fillId="0" borderId="0" xfId="0" applyFont="1" applyFill="1" applyBorder="1" applyAlignment="1"/>
    <xf numFmtId="0" fontId="33" fillId="0" borderId="0" xfId="0" applyFont="1" applyFill="1" applyBorder="1" applyAlignment="1"/>
    <xf numFmtId="177" fontId="36" fillId="0" borderId="5" xfId="1" applyNumberFormat="1" applyFont="1" applyFill="1" applyBorder="1" applyAlignment="1">
      <alignment horizontal="center" vertical="center" wrapText="1"/>
    </xf>
    <xf numFmtId="182" fontId="36" fillId="0" borderId="5" xfId="1" applyNumberFormat="1" applyFont="1" applyFill="1" applyBorder="1" applyAlignment="1">
      <alignment horizontal="center" vertical="center" wrapText="1"/>
    </xf>
    <xf numFmtId="0" fontId="30" fillId="0" borderId="23" xfId="3" applyFont="1" applyFill="1" applyBorder="1" applyAlignment="1">
      <alignment horizontal="left" vertical="center"/>
    </xf>
    <xf numFmtId="0" fontId="30" fillId="0" borderId="4" xfId="3" applyFont="1" applyFill="1" applyBorder="1" applyAlignment="1">
      <alignment horizontal="center" vertical="center"/>
    </xf>
    <xf numFmtId="0" fontId="31" fillId="0" borderId="5" xfId="3" applyFont="1" applyFill="1" applyBorder="1" applyAlignment="1">
      <alignment horizontal="center" vertical="center"/>
    </xf>
    <xf numFmtId="177" fontId="30" fillId="0" borderId="5" xfId="1" applyNumberFormat="1" applyFont="1" applyFill="1" applyBorder="1" applyAlignment="1"/>
    <xf numFmtId="177" fontId="30" fillId="0" borderId="5" xfId="1" applyNumberFormat="1" applyFont="1" applyFill="1" applyBorder="1" applyAlignment="1">
      <alignment horizontal="center"/>
    </xf>
    <xf numFmtId="182" fontId="30" fillId="0" borderId="5" xfId="1" applyNumberFormat="1" applyFont="1" applyFill="1" applyBorder="1" applyAlignment="1">
      <alignment horizontal="center" vertical="center"/>
    </xf>
    <xf numFmtId="177" fontId="30" fillId="0" borderId="5" xfId="1" applyNumberFormat="1" applyFont="1" applyFill="1" applyBorder="1" applyAlignment="1">
      <alignment horizontal="center" vertical="center"/>
    </xf>
    <xf numFmtId="0" fontId="33" fillId="0" borderId="7" xfId="3" applyFont="1" applyFill="1" applyBorder="1" applyAlignment="1">
      <alignment horizontal="center" vertical="center"/>
    </xf>
    <xf numFmtId="0" fontId="32" fillId="0" borderId="7" xfId="3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182" fontId="30" fillId="3" borderId="5" xfId="1" applyNumberFormat="1" applyFont="1" applyFill="1" applyBorder="1" applyAlignment="1">
      <alignment horizontal="center" vertical="center"/>
    </xf>
    <xf numFmtId="177" fontId="32" fillId="0" borderId="5" xfId="1" applyNumberFormat="1" applyFont="1" applyFill="1" applyBorder="1" applyAlignment="1"/>
    <xf numFmtId="182" fontId="32" fillId="0" borderId="5" xfId="1" applyNumberFormat="1" applyFont="1" applyFill="1" applyBorder="1" applyAlignment="1">
      <alignment horizontal="center" vertical="center"/>
    </xf>
    <xf numFmtId="0" fontId="33" fillId="0" borderId="7" xfId="3" applyFont="1" applyFill="1" applyBorder="1" applyAlignment="1">
      <alignment horizontal="left" vertical="center" wrapText="1"/>
    </xf>
    <xf numFmtId="0" fontId="33" fillId="0" borderId="7" xfId="3" applyFont="1" applyFill="1" applyBorder="1" applyAlignment="1">
      <alignment vertical="center" wrapText="1"/>
    </xf>
    <xf numFmtId="0" fontId="33" fillId="0" borderId="25" xfId="3" applyFont="1" applyFill="1" applyBorder="1" applyAlignment="1">
      <alignment vertical="center" wrapText="1"/>
    </xf>
    <xf numFmtId="0" fontId="33" fillId="0" borderId="7" xfId="3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77" fontId="32" fillId="0" borderId="0" xfId="1" applyNumberFormat="1" applyFont="1" applyFill="1">
      <alignment vertical="center"/>
    </xf>
    <xf numFmtId="182" fontId="32" fillId="0" borderId="0" xfId="1" applyNumberFormat="1" applyFont="1" applyFill="1">
      <alignment vertical="center"/>
    </xf>
    <xf numFmtId="0" fontId="37" fillId="0" borderId="0" xfId="0" applyFont="1" applyFill="1">
      <alignment vertical="center"/>
    </xf>
    <xf numFmtId="43" fontId="37" fillId="0" borderId="0" xfId="0" applyNumberFormat="1" applyFont="1" applyFill="1">
      <alignment vertical="center"/>
    </xf>
    <xf numFmtId="182" fontId="37" fillId="0" borderId="0" xfId="0" applyNumberFormat="1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38" fillId="0" borderId="0" xfId="0" applyFont="1" applyFill="1">
      <alignment vertical="center"/>
    </xf>
    <xf numFmtId="177" fontId="39" fillId="0" borderId="19" xfId="1" applyNumberFormat="1" applyFont="1" applyFill="1" applyBorder="1">
      <alignment vertical="center"/>
    </xf>
    <xf numFmtId="182" fontId="39" fillId="0" borderId="19" xfId="1" applyNumberFormat="1" applyFont="1" applyFill="1" applyBorder="1">
      <alignment vertical="center"/>
    </xf>
    <xf numFmtId="182" fontId="40" fillId="0" borderId="19" xfId="1" applyNumberFormat="1" applyFont="1" applyFill="1" applyBorder="1">
      <alignment vertical="center"/>
    </xf>
    <xf numFmtId="0" fontId="41" fillId="0" borderId="17" xfId="0" applyFont="1" applyFill="1" applyBorder="1">
      <alignment vertical="center"/>
    </xf>
    <xf numFmtId="0" fontId="42" fillId="0" borderId="0" xfId="0" applyFont="1" applyFill="1">
      <alignment vertical="center"/>
    </xf>
    <xf numFmtId="177" fontId="43" fillId="0" borderId="19" xfId="1" applyNumberFormat="1" applyFont="1" applyFill="1" applyBorder="1">
      <alignment vertical="center"/>
    </xf>
    <xf numFmtId="182" fontId="43" fillId="0" borderId="19" xfId="1" applyNumberFormat="1" applyFont="1" applyFill="1" applyBorder="1">
      <alignment vertical="center"/>
    </xf>
    <xf numFmtId="0" fontId="44" fillId="0" borderId="17" xfId="0" applyFont="1" applyFill="1" applyBorder="1">
      <alignment vertical="center"/>
    </xf>
    <xf numFmtId="181" fontId="13" fillId="0" borderId="16" xfId="0" applyNumberFormat="1" applyFont="1" applyBorder="1" applyAlignment="1">
      <alignment horizontal="center" vertical="center"/>
    </xf>
    <xf numFmtId="181" fontId="14" fillId="0" borderId="17" xfId="0" applyNumberFormat="1" applyFont="1" applyBorder="1" applyAlignment="1">
      <alignment horizontal="center" vertical="center"/>
    </xf>
    <xf numFmtId="0" fontId="17" fillId="0" borderId="24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9" fillId="0" borderId="0" xfId="5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180" fontId="10" fillId="0" borderId="10" xfId="0" applyNumberFormat="1" applyFont="1" applyBorder="1" applyAlignment="1">
      <alignment horizontal="center" vertical="center"/>
    </xf>
    <xf numFmtId="180" fontId="11" fillId="0" borderId="14" xfId="0" applyNumberFormat="1" applyFont="1" applyBorder="1" applyAlignment="1">
      <alignment horizontal="center" vertical="center"/>
    </xf>
    <xf numFmtId="176" fontId="10" fillId="0" borderId="3" xfId="2" applyFont="1" applyBorder="1" applyAlignment="1">
      <alignment horizontal="center" vertical="center"/>
    </xf>
    <xf numFmtId="176" fontId="11" fillId="0" borderId="3" xfId="2" applyFont="1" applyBorder="1" applyAlignment="1">
      <alignment horizontal="center" vertical="center"/>
    </xf>
    <xf numFmtId="176" fontId="11" fillId="0" borderId="6" xfId="2" applyFont="1" applyBorder="1" applyAlignment="1">
      <alignment horizontal="center" vertical="center"/>
    </xf>
    <xf numFmtId="176" fontId="10" fillId="0" borderId="2" xfId="2" applyFont="1" applyBorder="1" applyAlignment="1">
      <alignment horizontal="center" vertical="center"/>
    </xf>
    <xf numFmtId="176" fontId="10" fillId="0" borderId="8" xfId="2" applyFont="1" applyBorder="1" applyAlignment="1">
      <alignment horizontal="center" vertical="center"/>
    </xf>
    <xf numFmtId="176" fontId="11" fillId="0" borderId="12" xfId="2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28" fillId="0" borderId="6" xfId="4" applyFont="1" applyFill="1" applyBorder="1" applyAlignment="1">
      <alignment horizontal="center" vertical="center"/>
    </xf>
    <xf numFmtId="0" fontId="28" fillId="0" borderId="7" xfId="4" applyFont="1" applyFill="1" applyBorder="1" applyAlignment="1">
      <alignment horizontal="center" vertical="center"/>
    </xf>
    <xf numFmtId="0" fontId="38" fillId="0" borderId="16" xfId="0" applyFont="1" applyFill="1" applyBorder="1" applyAlignment="1">
      <alignment horizontal="center" vertical="center"/>
    </xf>
    <xf numFmtId="0" fontId="38" fillId="0" borderId="19" xfId="0" applyFont="1" applyFill="1" applyBorder="1" applyAlignment="1">
      <alignment horizontal="center" vertical="center"/>
    </xf>
    <xf numFmtId="0" fontId="20" fillId="0" borderId="0" xfId="4" applyFont="1" applyFill="1" applyBorder="1" applyAlignment="1">
      <alignment horizontal="center" vertical="center"/>
    </xf>
    <xf numFmtId="0" fontId="1" fillId="0" borderId="0" xfId="5" applyFont="1" applyFill="1" applyAlignment="1">
      <alignment horizontal="center" vertical="center"/>
    </xf>
    <xf numFmtId="0" fontId="22" fillId="0" borderId="1" xfId="0" applyFont="1" applyFill="1" applyBorder="1" applyAlignment="1">
      <alignment horizontal="left"/>
    </xf>
    <xf numFmtId="0" fontId="22" fillId="0" borderId="1" xfId="3" applyFont="1" applyFill="1" applyBorder="1" applyAlignment="1">
      <alignment horizontal="right"/>
    </xf>
    <xf numFmtId="0" fontId="19" fillId="0" borderId="22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0" fontId="3" fillId="0" borderId="2" xfId="4" applyFont="1" applyFill="1" applyBorder="1" applyAlignment="1">
      <alignment horizontal="center" vertical="center"/>
    </xf>
    <xf numFmtId="0" fontId="23" fillId="0" borderId="4" xfId="4" applyFont="1" applyFill="1" applyBorder="1" applyAlignment="1">
      <alignment horizontal="center" vertical="center"/>
    </xf>
    <xf numFmtId="0" fontId="3" fillId="0" borderId="3" xfId="4" applyFont="1" applyFill="1" applyBorder="1" applyAlignment="1">
      <alignment horizontal="center" vertical="center"/>
    </xf>
    <xf numFmtId="0" fontId="23" fillId="0" borderId="5" xfId="4" applyFont="1" applyFill="1" applyBorder="1" applyAlignment="1">
      <alignment horizontal="center" vertical="center"/>
    </xf>
    <xf numFmtId="182" fontId="6" fillId="0" borderId="3" xfId="1" applyNumberFormat="1" applyFont="1" applyFill="1" applyBorder="1" applyAlignment="1">
      <alignment horizontal="center" vertical="center"/>
    </xf>
    <xf numFmtId="182" fontId="24" fillId="0" borderId="3" xfId="1" applyNumberFormat="1" applyFont="1" applyFill="1" applyBorder="1" applyAlignment="1">
      <alignment horizontal="center" vertical="center" wrapText="1"/>
    </xf>
    <xf numFmtId="182" fontId="24" fillId="0" borderId="5" xfId="1" applyNumberFormat="1" applyFont="1" applyFill="1" applyBorder="1" applyAlignment="1">
      <alignment horizontal="center" vertical="center" wrapText="1"/>
    </xf>
    <xf numFmtId="0" fontId="37" fillId="0" borderId="6" xfId="4" applyFont="1" applyFill="1" applyBorder="1" applyAlignment="1">
      <alignment horizontal="center" vertical="center"/>
    </xf>
    <xf numFmtId="0" fontId="37" fillId="0" borderId="7" xfId="4" applyFont="1" applyFill="1" applyBorder="1" applyAlignment="1">
      <alignment horizontal="center" vertical="center"/>
    </xf>
    <xf numFmtId="0" fontId="42" fillId="0" borderId="16" xfId="0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horizontal="center" vertical="center"/>
    </xf>
    <xf numFmtId="0" fontId="29" fillId="0" borderId="0" xfId="4" applyFont="1" applyFill="1" applyBorder="1" applyAlignment="1">
      <alignment horizontal="center" vertical="center"/>
    </xf>
    <xf numFmtId="0" fontId="30" fillId="0" borderId="0" xfId="5" applyFont="1" applyFill="1" applyAlignment="1">
      <alignment horizontal="center" vertical="center"/>
    </xf>
    <xf numFmtId="0" fontId="31" fillId="0" borderId="1" xfId="0" applyFont="1" applyFill="1" applyBorder="1" applyAlignment="1">
      <alignment horizontal="left"/>
    </xf>
    <xf numFmtId="0" fontId="31" fillId="0" borderId="1" xfId="3" applyFont="1" applyFill="1" applyBorder="1" applyAlignment="1">
      <alignment horizontal="right"/>
    </xf>
    <xf numFmtId="0" fontId="33" fillId="0" borderId="22" xfId="0" applyFont="1" applyFill="1" applyBorder="1" applyAlignment="1">
      <alignment horizontal="left" vertical="center"/>
    </xf>
    <xf numFmtId="0" fontId="32" fillId="0" borderId="23" xfId="0" applyFont="1" applyFill="1" applyBorder="1" applyAlignment="1">
      <alignment horizontal="left" vertical="center"/>
    </xf>
    <xf numFmtId="0" fontId="34" fillId="0" borderId="2" xfId="4" applyFont="1" applyFill="1" applyBorder="1" applyAlignment="1">
      <alignment horizontal="center" vertical="center"/>
    </xf>
    <xf numFmtId="0" fontId="35" fillId="0" borderId="4" xfId="4" applyFont="1" applyFill="1" applyBorder="1" applyAlignment="1">
      <alignment horizontal="center" vertical="center"/>
    </xf>
    <xf numFmtId="0" fontId="34" fillId="0" borderId="3" xfId="4" applyFont="1" applyFill="1" applyBorder="1" applyAlignment="1">
      <alignment horizontal="center" vertical="center"/>
    </xf>
    <xf numFmtId="0" fontId="35" fillId="0" borderId="5" xfId="4" applyFont="1" applyFill="1" applyBorder="1" applyAlignment="1">
      <alignment horizontal="center" vertical="center"/>
    </xf>
    <xf numFmtId="182" fontId="36" fillId="0" borderId="3" xfId="1" applyNumberFormat="1" applyFont="1" applyFill="1" applyBorder="1" applyAlignment="1">
      <alignment horizontal="center" vertical="center"/>
    </xf>
    <xf numFmtId="182" fontId="36" fillId="0" borderId="3" xfId="1" applyNumberFormat="1" applyFont="1" applyFill="1" applyBorder="1" applyAlignment="1">
      <alignment horizontal="center" vertical="center" wrapText="1"/>
    </xf>
    <xf numFmtId="182" fontId="36" fillId="0" borderId="5" xfId="1" applyNumberFormat="1" applyFont="1" applyFill="1" applyBorder="1" applyAlignment="1">
      <alignment horizontal="center" vertical="center" wrapText="1"/>
    </xf>
  </cellXfs>
  <cellStyles count="6">
    <cellStyle name="常规" xfId="0" builtinId="0"/>
    <cellStyle name="常规_Sheet1" xfId="3"/>
    <cellStyle name="常规_Sheet3" xfId="4"/>
    <cellStyle name="常规_Sheet4" xfId="5"/>
    <cellStyle name="千位分隔" xfId="2" builtinId="3"/>
    <cellStyle name="千位分隔[0]" xfId="1" builtinId="6"/>
  </cellStyles>
  <dxfs count="13">
    <dxf>
      <font>
        <color rgb="FFFF0000"/>
      </font>
    </dxf>
    <dxf>
      <font>
        <color indexed="10"/>
      </font>
    </dxf>
    <dxf>
      <font>
        <color rgb="FFFF0000"/>
      </font>
    </dxf>
    <dxf>
      <font>
        <color rgb="FFFF0000"/>
      </font>
    </dxf>
    <dxf>
      <font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8"/>
  <sheetViews>
    <sheetView workbookViewId="0">
      <selection activeCell="A2" sqref="A2:K2"/>
    </sheetView>
  </sheetViews>
  <sheetFormatPr defaultRowHeight="30.75" customHeight="1"/>
  <cols>
    <col min="1" max="1" width="6.25" style="2" customWidth="1"/>
    <col min="2" max="2" width="17.625" style="2" customWidth="1"/>
    <col min="3" max="3" width="6.375" style="37" customWidth="1"/>
    <col min="4" max="4" width="13.125" style="38" customWidth="1"/>
    <col min="5" max="5" width="8.625" style="39" customWidth="1"/>
    <col min="6" max="6" width="14.375" style="36" customWidth="1"/>
    <col min="7" max="7" width="12.5" style="39" customWidth="1"/>
    <col min="8" max="8" width="9.375" style="39" customWidth="1"/>
    <col min="9" max="9" width="14.5" style="36" customWidth="1"/>
    <col min="10" max="10" width="16.5" style="39" customWidth="1"/>
    <col min="11" max="11" width="20.5" style="2" customWidth="1"/>
    <col min="12" max="12" width="16.25" style="2" customWidth="1"/>
    <col min="13" max="15" width="9" style="2"/>
    <col min="16" max="16" width="13.25" style="2" bestFit="1" customWidth="1"/>
    <col min="17" max="16384" width="9" style="2"/>
  </cols>
  <sheetData>
    <row r="1" spans="1:19" ht="30.75" customHeight="1">
      <c r="A1" s="117" t="s">
        <v>94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9" ht="30.75" customHeight="1">
      <c r="A2" s="118" t="s">
        <v>118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"/>
      <c r="M2" s="1"/>
      <c r="N2" s="1"/>
      <c r="O2" s="1"/>
      <c r="P2" s="1"/>
      <c r="Q2" s="1"/>
      <c r="R2" s="1"/>
      <c r="S2" s="1"/>
    </row>
    <row r="3" spans="1:19" s="3" customFormat="1" ht="31.5" customHeight="1">
      <c r="A3" s="119" t="s">
        <v>109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</row>
    <row r="4" spans="1:19" s="4" customFormat="1" ht="30.75" customHeight="1">
      <c r="A4" s="121" t="s">
        <v>95</v>
      </c>
      <c r="B4" s="123" t="s">
        <v>96</v>
      </c>
      <c r="C4" s="125" t="s">
        <v>97</v>
      </c>
      <c r="D4" s="127" t="s">
        <v>98</v>
      </c>
      <c r="E4" s="128"/>
      <c r="F4" s="129"/>
      <c r="G4" s="130" t="s">
        <v>99</v>
      </c>
      <c r="H4" s="128"/>
      <c r="I4" s="129"/>
      <c r="J4" s="131" t="s">
        <v>100</v>
      </c>
      <c r="K4" s="133" t="s">
        <v>101</v>
      </c>
    </row>
    <row r="5" spans="1:19" s="4" customFormat="1" ht="30.75" customHeight="1">
      <c r="A5" s="122"/>
      <c r="B5" s="124"/>
      <c r="C5" s="126"/>
      <c r="D5" s="5" t="s">
        <v>102</v>
      </c>
      <c r="E5" s="6" t="s">
        <v>103</v>
      </c>
      <c r="F5" s="7" t="s">
        <v>104</v>
      </c>
      <c r="G5" s="8" t="s">
        <v>105</v>
      </c>
      <c r="H5" s="6" t="s">
        <v>106</v>
      </c>
      <c r="I5" s="7" t="s">
        <v>104</v>
      </c>
      <c r="J5" s="132"/>
      <c r="K5" s="134"/>
    </row>
    <row r="6" spans="1:19" s="4" customFormat="1" ht="39" hidden="1" customHeight="1">
      <c r="A6" s="9"/>
      <c r="B6" s="10"/>
      <c r="C6" s="11"/>
      <c r="D6" s="12"/>
      <c r="E6" s="13"/>
      <c r="F6" s="14"/>
      <c r="G6" s="15"/>
      <c r="H6" s="13"/>
      <c r="I6" s="14"/>
      <c r="J6" s="16"/>
      <c r="K6" s="40"/>
    </row>
    <row r="7" spans="1:19" ht="44.1" customHeight="1">
      <c r="A7" s="18" t="s">
        <v>110</v>
      </c>
      <c r="B7" s="19" t="s">
        <v>107</v>
      </c>
      <c r="C7" s="11">
        <v>91</v>
      </c>
      <c r="D7" s="12">
        <v>36807</v>
      </c>
      <c r="E7" s="20">
        <v>0.6</v>
      </c>
      <c r="F7" s="14">
        <v>21384.62</v>
      </c>
      <c r="G7" s="21" t="e">
        <f>#REF!/2</f>
        <v>#REF!</v>
      </c>
      <c r="H7" s="20">
        <v>2.76</v>
      </c>
      <c r="I7" s="14">
        <v>4430.8599999999997</v>
      </c>
      <c r="J7" s="16" t="e">
        <f>#REF!/2</f>
        <v>#REF!</v>
      </c>
      <c r="K7" s="22"/>
    </row>
    <row r="8" spans="1:19" s="31" customFormat="1" ht="44.1" customHeight="1">
      <c r="A8" s="114" t="s">
        <v>108</v>
      </c>
      <c r="B8" s="115"/>
      <c r="C8" s="23">
        <f>SUM(C7:C7)</f>
        <v>91</v>
      </c>
      <c r="D8" s="24">
        <f>SUM(D6:D7)</f>
        <v>36807</v>
      </c>
      <c r="E8" s="25"/>
      <c r="F8" s="26">
        <f>SUM(F6:F7)</f>
        <v>21384.62</v>
      </c>
      <c r="G8" s="27" t="e">
        <f>SUM(G6:G7)</f>
        <v>#REF!</v>
      </c>
      <c r="H8" s="28"/>
      <c r="I8" s="26">
        <f>SUM(I6:I7)</f>
        <v>4430.8599999999997</v>
      </c>
      <c r="J8" s="29" t="e">
        <f>SUM(J6:J7)</f>
        <v>#REF!</v>
      </c>
      <c r="K8" s="30"/>
      <c r="P8" s="32"/>
    </row>
    <row r="9" spans="1:19" ht="20.25" hidden="1" customHeight="1">
      <c r="B9" s="33"/>
      <c r="C9" s="34"/>
      <c r="D9" s="35"/>
      <c r="E9" s="36"/>
      <c r="G9" s="36"/>
      <c r="H9" s="36"/>
      <c r="J9" s="36"/>
    </row>
    <row r="10" spans="1:19" ht="30.75" customHeight="1">
      <c r="A10" s="116" t="s">
        <v>120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</row>
    <row r="11" spans="1:19" ht="18.75">
      <c r="B11" s="33"/>
      <c r="C11" s="34"/>
      <c r="D11" s="35"/>
      <c r="E11" s="36"/>
      <c r="G11" s="36"/>
      <c r="H11" s="36"/>
      <c r="J11" s="36"/>
    </row>
    <row r="12" spans="1:19" ht="18.75">
      <c r="B12" s="33"/>
      <c r="C12" s="34"/>
      <c r="D12" s="35"/>
      <c r="E12" s="36"/>
      <c r="G12" s="36"/>
      <c r="H12" s="36"/>
      <c r="J12" s="36"/>
    </row>
    <row r="13" spans="1:19" ht="18.75">
      <c r="B13" s="33"/>
      <c r="C13" s="34"/>
      <c r="D13" s="35"/>
      <c r="E13" s="36"/>
      <c r="G13" s="36"/>
      <c r="H13" s="36"/>
      <c r="J13" s="36"/>
    </row>
    <row r="14" spans="1:19" ht="18.75">
      <c r="B14" s="33"/>
      <c r="C14" s="34"/>
      <c r="D14" s="35"/>
      <c r="E14" s="36"/>
      <c r="G14" s="36"/>
      <c r="H14" s="36"/>
      <c r="J14" s="36"/>
    </row>
    <row r="15" spans="1:19" ht="18.75">
      <c r="B15" s="33"/>
      <c r="C15" s="34"/>
      <c r="D15" s="35"/>
      <c r="E15" s="36"/>
      <c r="G15" s="36"/>
      <c r="H15" s="36"/>
      <c r="J15" s="36"/>
    </row>
    <row r="16" spans="1:19" ht="18.75">
      <c r="B16" s="33"/>
      <c r="C16" s="34"/>
      <c r="D16" s="35"/>
      <c r="E16" s="36"/>
      <c r="G16" s="36"/>
      <c r="H16" s="36"/>
      <c r="J16" s="36"/>
    </row>
    <row r="17" spans="2:10" ht="18.75">
      <c r="B17" s="33"/>
      <c r="C17" s="34"/>
      <c r="D17" s="35"/>
      <c r="E17" s="36"/>
      <c r="G17" s="36"/>
      <c r="H17" s="36"/>
      <c r="J17" s="36"/>
    </row>
    <row r="18" spans="2:10" ht="18.75">
      <c r="B18" s="33"/>
      <c r="C18" s="34"/>
      <c r="D18" s="35"/>
      <c r="E18" s="36"/>
      <c r="G18" s="36"/>
      <c r="H18" s="36"/>
      <c r="J18" s="36"/>
    </row>
    <row r="19" spans="2:10" ht="18.75">
      <c r="B19" s="33"/>
      <c r="C19" s="34"/>
      <c r="D19" s="35"/>
      <c r="E19" s="36"/>
      <c r="G19" s="36"/>
      <c r="H19" s="36"/>
      <c r="J19" s="36"/>
    </row>
    <row r="20" spans="2:10" ht="18.75">
      <c r="B20" s="33"/>
      <c r="C20" s="34"/>
      <c r="D20" s="35"/>
      <c r="E20" s="36"/>
      <c r="G20" s="36"/>
      <c r="H20" s="36"/>
      <c r="J20" s="36"/>
    </row>
    <row r="21" spans="2:10" ht="18.75">
      <c r="B21" s="33"/>
      <c r="C21" s="34"/>
      <c r="D21" s="35"/>
      <c r="E21" s="36"/>
      <c r="G21" s="36"/>
      <c r="H21" s="36"/>
      <c r="J21" s="36"/>
    </row>
    <row r="22" spans="2:10" ht="18.75">
      <c r="B22" s="33"/>
      <c r="C22" s="34"/>
      <c r="D22" s="35"/>
      <c r="E22" s="36"/>
      <c r="G22" s="36"/>
      <c r="H22" s="36"/>
      <c r="J22" s="36"/>
    </row>
    <row r="23" spans="2:10" ht="18.75">
      <c r="B23" s="33"/>
      <c r="C23" s="34"/>
      <c r="D23" s="35"/>
      <c r="E23" s="36"/>
      <c r="G23" s="36"/>
      <c r="H23" s="36"/>
      <c r="J23" s="36"/>
    </row>
    <row r="24" spans="2:10" ht="18.75">
      <c r="B24" s="33"/>
      <c r="C24" s="34"/>
      <c r="D24" s="35"/>
      <c r="E24" s="36"/>
      <c r="G24" s="36"/>
      <c r="H24" s="36"/>
      <c r="J24" s="36"/>
    </row>
    <row r="25" spans="2:10" ht="18.75">
      <c r="B25" s="33"/>
      <c r="C25" s="34"/>
      <c r="D25" s="35"/>
      <c r="E25" s="36"/>
      <c r="G25" s="36"/>
      <c r="H25" s="36"/>
      <c r="J25" s="36"/>
    </row>
    <row r="26" spans="2:10" ht="18.75">
      <c r="B26" s="33"/>
      <c r="C26" s="34"/>
      <c r="D26" s="35"/>
      <c r="E26" s="36"/>
      <c r="G26" s="36"/>
      <c r="H26" s="36"/>
      <c r="J26" s="36"/>
    </row>
    <row r="27" spans="2:10" ht="18.75">
      <c r="B27" s="33"/>
      <c r="C27" s="34"/>
      <c r="D27" s="35"/>
      <c r="E27" s="36"/>
      <c r="G27" s="36"/>
      <c r="H27" s="36"/>
      <c r="J27" s="36"/>
    </row>
    <row r="28" spans="2:10" ht="18.75">
      <c r="B28" s="33"/>
      <c r="C28" s="34"/>
      <c r="D28" s="35"/>
      <c r="E28" s="36"/>
      <c r="G28" s="36"/>
      <c r="H28" s="36"/>
      <c r="J28" s="36"/>
    </row>
  </sheetData>
  <mergeCells count="12">
    <mergeCell ref="A8:B8"/>
    <mergeCell ref="A10:K10"/>
    <mergeCell ref="A1:K1"/>
    <mergeCell ref="A2:K2"/>
    <mergeCell ref="A3:K3"/>
    <mergeCell ref="A4:A5"/>
    <mergeCell ref="B4:B5"/>
    <mergeCell ref="C4:C5"/>
    <mergeCell ref="D4:F4"/>
    <mergeCell ref="G4:I4"/>
    <mergeCell ref="J4:J5"/>
    <mergeCell ref="K4:K5"/>
  </mergeCells>
  <phoneticPr fontId="6" type="noConversion"/>
  <conditionalFormatting sqref="P2">
    <cfRule type="cellIs" dxfId="12" priority="1" stopIfTrue="1" operator="greaterThanOrEqual">
      <formula>300</formula>
    </cfRule>
    <cfRule type="cellIs" dxfId="11" priority="2" stopIfTrue="1" operator="greaterThanOrEqual">
      <formula>200</formula>
    </cfRule>
  </conditionalFormatting>
  <pageMargins left="0.38" right="0.24" top="0.45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8"/>
  <sheetViews>
    <sheetView workbookViewId="0">
      <selection activeCell="I8" sqref="I8"/>
    </sheetView>
  </sheetViews>
  <sheetFormatPr defaultRowHeight="30.75" customHeight="1"/>
  <cols>
    <col min="1" max="1" width="6.25" style="2" customWidth="1"/>
    <col min="2" max="2" width="17.625" style="2" customWidth="1"/>
    <col min="3" max="3" width="6.375" style="37" customWidth="1"/>
    <col min="4" max="4" width="13.125" style="38" customWidth="1"/>
    <col min="5" max="5" width="8.625" style="39" customWidth="1"/>
    <col min="6" max="6" width="14.375" style="36" customWidth="1"/>
    <col min="7" max="7" width="12.5" style="39" customWidth="1"/>
    <col min="8" max="8" width="9.375" style="39" customWidth="1"/>
    <col min="9" max="9" width="14.5" style="36" customWidth="1"/>
    <col min="10" max="10" width="16.5" style="39" customWidth="1"/>
    <col min="11" max="11" width="20.5" style="2" customWidth="1"/>
    <col min="12" max="12" width="16.25" style="2" customWidth="1"/>
    <col min="13" max="15" width="9" style="2"/>
    <col min="16" max="16" width="13.25" style="2" bestFit="1" customWidth="1"/>
    <col min="17" max="16384" width="9" style="2"/>
  </cols>
  <sheetData>
    <row r="1" spans="1:19" ht="30.75" customHeight="1">
      <c r="A1" s="117" t="s">
        <v>94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9" ht="30.75" customHeight="1">
      <c r="A2" s="118" t="s">
        <v>119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"/>
      <c r="M2" s="1"/>
      <c r="N2" s="1"/>
      <c r="O2" s="1"/>
      <c r="P2" s="1"/>
      <c r="Q2" s="1"/>
      <c r="R2" s="1"/>
      <c r="S2" s="1"/>
    </row>
    <row r="3" spans="1:19" s="3" customFormat="1" ht="31.5" customHeight="1">
      <c r="A3" s="119" t="s">
        <v>109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</row>
    <row r="4" spans="1:19" s="4" customFormat="1" ht="30.75" customHeight="1">
      <c r="A4" s="121" t="s">
        <v>95</v>
      </c>
      <c r="B4" s="123" t="s">
        <v>96</v>
      </c>
      <c r="C4" s="125" t="s">
        <v>97</v>
      </c>
      <c r="D4" s="127" t="s">
        <v>98</v>
      </c>
      <c r="E4" s="128"/>
      <c r="F4" s="129"/>
      <c r="G4" s="130" t="s">
        <v>99</v>
      </c>
      <c r="H4" s="128"/>
      <c r="I4" s="129"/>
      <c r="J4" s="131" t="s">
        <v>100</v>
      </c>
      <c r="K4" s="133" t="s">
        <v>101</v>
      </c>
    </row>
    <row r="5" spans="1:19" s="4" customFormat="1" ht="30.75" customHeight="1">
      <c r="A5" s="122"/>
      <c r="B5" s="124"/>
      <c r="C5" s="126"/>
      <c r="D5" s="5" t="s">
        <v>102</v>
      </c>
      <c r="E5" s="6" t="s">
        <v>103</v>
      </c>
      <c r="F5" s="7" t="s">
        <v>104</v>
      </c>
      <c r="G5" s="8" t="s">
        <v>105</v>
      </c>
      <c r="H5" s="6" t="s">
        <v>106</v>
      </c>
      <c r="I5" s="7" t="s">
        <v>104</v>
      </c>
      <c r="J5" s="132"/>
      <c r="K5" s="134"/>
    </row>
    <row r="6" spans="1:19" s="4" customFormat="1" ht="39" hidden="1" customHeight="1">
      <c r="A6" s="9"/>
      <c r="B6" s="10"/>
      <c r="C6" s="11"/>
      <c r="D6" s="12"/>
      <c r="E6" s="13"/>
      <c r="F6" s="14"/>
      <c r="G6" s="15"/>
      <c r="H6" s="13"/>
      <c r="I6" s="14"/>
      <c r="J6" s="16"/>
      <c r="K6" s="40"/>
    </row>
    <row r="7" spans="1:19" ht="44.1" customHeight="1">
      <c r="A7" s="18" t="s">
        <v>110</v>
      </c>
      <c r="B7" s="19" t="s">
        <v>107</v>
      </c>
      <c r="C7" s="11">
        <v>91</v>
      </c>
      <c r="D7" s="12">
        <v>36807</v>
      </c>
      <c r="E7" s="20">
        <v>0.6</v>
      </c>
      <c r="F7" s="14">
        <v>21384.62</v>
      </c>
      <c r="G7" s="21" t="e">
        <f>#REF!/2</f>
        <v>#REF!</v>
      </c>
      <c r="H7" s="20">
        <v>2.76</v>
      </c>
      <c r="I7" s="14">
        <v>4430.8599999999997</v>
      </c>
      <c r="J7" s="16" t="e">
        <f>#REF!/2</f>
        <v>#REF!</v>
      </c>
      <c r="K7" s="22"/>
    </row>
    <row r="8" spans="1:19" s="31" customFormat="1" ht="44.1" customHeight="1">
      <c r="A8" s="114" t="s">
        <v>108</v>
      </c>
      <c r="B8" s="115"/>
      <c r="C8" s="23">
        <f>SUM(C7:C7)</f>
        <v>91</v>
      </c>
      <c r="D8" s="24">
        <f>SUM(D6:D7)</f>
        <v>36807</v>
      </c>
      <c r="E8" s="25"/>
      <c r="F8" s="26">
        <f>SUM(F6:F7)</f>
        <v>21384.62</v>
      </c>
      <c r="G8" s="27" t="e">
        <f>SUM(G6:G7)</f>
        <v>#REF!</v>
      </c>
      <c r="H8" s="28"/>
      <c r="I8" s="26">
        <f>SUM(I6:I7)</f>
        <v>4430.8599999999997</v>
      </c>
      <c r="J8" s="29" t="e">
        <f>SUM(J6:J7)</f>
        <v>#REF!</v>
      </c>
      <c r="K8" s="30"/>
      <c r="P8" s="32"/>
    </row>
    <row r="9" spans="1:19" ht="20.25" hidden="1" customHeight="1">
      <c r="B9" s="33"/>
      <c r="C9" s="34"/>
      <c r="D9" s="35"/>
      <c r="E9" s="36"/>
      <c r="G9" s="36"/>
      <c r="H9" s="36"/>
      <c r="J9" s="36"/>
    </row>
    <row r="10" spans="1:19" ht="30.75" customHeight="1">
      <c r="A10" s="116" t="s">
        <v>121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</row>
    <row r="11" spans="1:19" ht="18.75">
      <c r="B11" s="33"/>
      <c r="C11" s="34"/>
      <c r="D11" s="35"/>
      <c r="E11" s="36"/>
      <c r="G11" s="36"/>
      <c r="H11" s="36"/>
      <c r="J11" s="36"/>
    </row>
    <row r="12" spans="1:19" ht="18.75">
      <c r="B12" s="33"/>
      <c r="C12" s="34"/>
      <c r="D12" s="35"/>
      <c r="E12" s="36"/>
      <c r="G12" s="36"/>
      <c r="H12" s="36"/>
      <c r="J12" s="36"/>
    </row>
    <row r="13" spans="1:19" ht="18.75">
      <c r="B13" s="33"/>
      <c r="C13" s="34"/>
      <c r="D13" s="35"/>
      <c r="E13" s="36"/>
      <c r="G13" s="36"/>
      <c r="H13" s="36"/>
      <c r="J13" s="36"/>
    </row>
    <row r="14" spans="1:19" ht="18.75">
      <c r="B14" s="33"/>
      <c r="C14" s="34"/>
      <c r="D14" s="35"/>
      <c r="E14" s="36"/>
      <c r="G14" s="36"/>
      <c r="H14" s="36"/>
      <c r="J14" s="36"/>
    </row>
    <row r="15" spans="1:19" ht="18.75">
      <c r="B15" s="33"/>
      <c r="C15" s="34"/>
      <c r="D15" s="35"/>
      <c r="E15" s="36"/>
      <c r="G15" s="36"/>
      <c r="H15" s="36"/>
      <c r="J15" s="36"/>
    </row>
    <row r="16" spans="1:19" ht="18.75">
      <c r="B16" s="33"/>
      <c r="C16" s="34"/>
      <c r="D16" s="35"/>
      <c r="E16" s="36"/>
      <c r="G16" s="36"/>
      <c r="H16" s="36"/>
      <c r="J16" s="36"/>
    </row>
    <row r="17" spans="2:10" ht="18.75">
      <c r="B17" s="33"/>
      <c r="C17" s="34"/>
      <c r="D17" s="35"/>
      <c r="E17" s="36"/>
      <c r="G17" s="36"/>
      <c r="H17" s="36"/>
      <c r="J17" s="36"/>
    </row>
    <row r="18" spans="2:10" ht="18.75">
      <c r="B18" s="33"/>
      <c r="C18" s="34"/>
      <c r="D18" s="35"/>
      <c r="E18" s="36"/>
      <c r="G18" s="36"/>
      <c r="H18" s="36"/>
      <c r="J18" s="36"/>
    </row>
    <row r="19" spans="2:10" ht="18.75">
      <c r="B19" s="33"/>
      <c r="C19" s="34"/>
      <c r="D19" s="35"/>
      <c r="E19" s="36"/>
      <c r="G19" s="36"/>
      <c r="H19" s="36"/>
      <c r="J19" s="36"/>
    </row>
    <row r="20" spans="2:10" ht="18.75">
      <c r="B20" s="33"/>
      <c r="C20" s="34"/>
      <c r="D20" s="35"/>
      <c r="E20" s="36"/>
      <c r="G20" s="36"/>
      <c r="H20" s="36"/>
      <c r="J20" s="36"/>
    </row>
    <row r="21" spans="2:10" ht="18.75">
      <c r="B21" s="33"/>
      <c r="C21" s="34"/>
      <c r="D21" s="35"/>
      <c r="E21" s="36"/>
      <c r="G21" s="36"/>
      <c r="H21" s="36"/>
      <c r="J21" s="36"/>
    </row>
    <row r="22" spans="2:10" ht="18.75">
      <c r="B22" s="33"/>
      <c r="C22" s="34"/>
      <c r="D22" s="35"/>
      <c r="E22" s="36"/>
      <c r="G22" s="36"/>
      <c r="H22" s="36"/>
      <c r="J22" s="36"/>
    </row>
    <row r="23" spans="2:10" ht="18.75">
      <c r="B23" s="33"/>
      <c r="C23" s="34"/>
      <c r="D23" s="35"/>
      <c r="E23" s="36"/>
      <c r="G23" s="36"/>
      <c r="H23" s="36"/>
      <c r="J23" s="36"/>
    </row>
    <row r="24" spans="2:10" ht="18.75">
      <c r="B24" s="33"/>
      <c r="C24" s="34"/>
      <c r="D24" s="35"/>
      <c r="E24" s="36"/>
      <c r="G24" s="36"/>
      <c r="H24" s="36"/>
      <c r="J24" s="36"/>
    </row>
    <row r="25" spans="2:10" ht="18.75">
      <c r="B25" s="33"/>
      <c r="C25" s="34"/>
      <c r="D25" s="35"/>
      <c r="E25" s="36"/>
      <c r="G25" s="36"/>
      <c r="H25" s="36"/>
      <c r="J25" s="36"/>
    </row>
    <row r="26" spans="2:10" ht="18.75">
      <c r="B26" s="33"/>
      <c r="C26" s="34"/>
      <c r="D26" s="35"/>
      <c r="E26" s="36"/>
      <c r="G26" s="36"/>
      <c r="H26" s="36"/>
      <c r="J26" s="36"/>
    </row>
    <row r="27" spans="2:10" ht="18.75">
      <c r="B27" s="33"/>
      <c r="C27" s="34"/>
      <c r="D27" s="35"/>
      <c r="E27" s="36"/>
      <c r="G27" s="36"/>
      <c r="H27" s="36"/>
      <c r="J27" s="36"/>
    </row>
    <row r="28" spans="2:10" ht="18.75">
      <c r="B28" s="33"/>
      <c r="C28" s="34"/>
      <c r="D28" s="35"/>
      <c r="E28" s="36"/>
      <c r="G28" s="36"/>
      <c r="H28" s="36"/>
      <c r="J28" s="36"/>
    </row>
  </sheetData>
  <mergeCells count="12">
    <mergeCell ref="A8:B8"/>
    <mergeCell ref="A10:K10"/>
    <mergeCell ref="A1:K1"/>
    <mergeCell ref="A2:K2"/>
    <mergeCell ref="A3:K3"/>
    <mergeCell ref="A4:A5"/>
    <mergeCell ref="B4:B5"/>
    <mergeCell ref="C4:C5"/>
    <mergeCell ref="D4:F4"/>
    <mergeCell ref="G4:I4"/>
    <mergeCell ref="J4:J5"/>
    <mergeCell ref="K4:K5"/>
  </mergeCells>
  <phoneticPr fontId="6" type="noConversion"/>
  <conditionalFormatting sqref="P2">
    <cfRule type="cellIs" dxfId="10" priority="3" stopIfTrue="1" operator="greaterThanOrEqual">
      <formula>300</formula>
    </cfRule>
    <cfRule type="cellIs" dxfId="9" priority="4" stopIfTrue="1" operator="greaterThanOrEqual">
      <formula>200</formula>
    </cfRule>
  </conditionalFormatting>
  <conditionalFormatting sqref="P2">
    <cfRule type="cellIs" dxfId="8" priority="1" stopIfTrue="1" operator="greaterThanOrEqual">
      <formula>300</formula>
    </cfRule>
    <cfRule type="cellIs" dxfId="7" priority="2" stopIfTrue="1" operator="greaterThanOrEqual">
      <formula>200</formula>
    </cfRule>
  </conditionalFormatting>
  <pageMargins left="0.27" right="0.16" top="0.4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28"/>
  <sheetViews>
    <sheetView workbookViewId="0">
      <selection activeCell="E17" sqref="E17"/>
    </sheetView>
  </sheetViews>
  <sheetFormatPr defaultRowHeight="30.75" customHeight="1"/>
  <cols>
    <col min="1" max="1" width="6.25" style="2" customWidth="1"/>
    <col min="2" max="2" width="17.625" style="2" customWidth="1"/>
    <col min="3" max="3" width="6.375" style="37" customWidth="1"/>
    <col min="4" max="4" width="13.125" style="38" customWidth="1"/>
    <col min="5" max="5" width="8.625" style="39" customWidth="1"/>
    <col min="6" max="6" width="14.375" style="36" customWidth="1"/>
    <col min="7" max="7" width="12.5" style="39" customWidth="1"/>
    <col min="8" max="8" width="9.375" style="39" customWidth="1"/>
    <col min="9" max="9" width="14.5" style="36" customWidth="1"/>
    <col min="10" max="10" width="16.5" style="39" customWidth="1"/>
    <col min="11" max="11" width="20.5" style="2" customWidth="1"/>
    <col min="12" max="12" width="16.25" style="2" customWidth="1"/>
    <col min="13" max="15" width="9" style="2"/>
    <col min="16" max="16" width="13.25" style="2" bestFit="1" customWidth="1"/>
    <col min="17" max="16384" width="9" style="2"/>
  </cols>
  <sheetData>
    <row r="1" spans="1:19" ht="30.75" customHeight="1">
      <c r="A1" s="117" t="s">
        <v>94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9" ht="30.75" customHeight="1">
      <c r="A2" s="118" t="s">
        <v>150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"/>
      <c r="M2" s="1"/>
      <c r="N2" s="1"/>
      <c r="O2" s="1"/>
      <c r="P2" s="1"/>
      <c r="Q2" s="1"/>
      <c r="R2" s="1"/>
      <c r="S2" s="1"/>
    </row>
    <row r="3" spans="1:19" s="3" customFormat="1" ht="31.5" customHeight="1">
      <c r="A3" s="119" t="s">
        <v>109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</row>
    <row r="4" spans="1:19" s="4" customFormat="1" ht="30.75" customHeight="1">
      <c r="A4" s="121" t="s">
        <v>95</v>
      </c>
      <c r="B4" s="123" t="s">
        <v>96</v>
      </c>
      <c r="C4" s="125" t="s">
        <v>97</v>
      </c>
      <c r="D4" s="127" t="s">
        <v>98</v>
      </c>
      <c r="E4" s="128"/>
      <c r="F4" s="129"/>
      <c r="G4" s="130" t="s">
        <v>99</v>
      </c>
      <c r="H4" s="128"/>
      <c r="I4" s="129"/>
      <c r="J4" s="131" t="s">
        <v>100</v>
      </c>
      <c r="K4" s="133" t="s">
        <v>101</v>
      </c>
    </row>
    <row r="5" spans="1:19" s="4" customFormat="1" ht="30.75" customHeight="1">
      <c r="A5" s="122"/>
      <c r="B5" s="124"/>
      <c r="C5" s="126"/>
      <c r="D5" s="5" t="s">
        <v>102</v>
      </c>
      <c r="E5" s="46" t="s">
        <v>127</v>
      </c>
      <c r="F5" s="7" t="s">
        <v>104</v>
      </c>
      <c r="G5" s="8" t="s">
        <v>105</v>
      </c>
      <c r="H5" s="46" t="s">
        <v>128</v>
      </c>
      <c r="I5" s="7" t="s">
        <v>104</v>
      </c>
      <c r="J5" s="132"/>
      <c r="K5" s="134"/>
    </row>
    <row r="6" spans="1:19" s="4" customFormat="1" ht="39" customHeight="1">
      <c r="A6" s="9" t="s">
        <v>124</v>
      </c>
      <c r="B6" s="10" t="s">
        <v>125</v>
      </c>
      <c r="C6" s="11">
        <v>8</v>
      </c>
      <c r="D6" s="12">
        <f>其中代扣!G14</f>
        <v>5794</v>
      </c>
      <c r="E6" s="13">
        <v>0.6</v>
      </c>
      <c r="F6" s="14">
        <f>D6*E6</f>
        <v>3476.4</v>
      </c>
      <c r="G6" s="21">
        <f>其中代扣!M14</f>
        <v>183</v>
      </c>
      <c r="H6" s="13">
        <v>2.76</v>
      </c>
      <c r="I6" s="14">
        <f>G6*H6</f>
        <v>505.08</v>
      </c>
      <c r="J6" s="16">
        <f>F6+I6</f>
        <v>3981.48</v>
      </c>
      <c r="K6" s="17"/>
    </row>
    <row r="7" spans="1:19" ht="44.1" customHeight="1">
      <c r="A7" s="18" t="s">
        <v>126</v>
      </c>
      <c r="B7" s="19" t="s">
        <v>107</v>
      </c>
      <c r="C7" s="11">
        <v>83</v>
      </c>
      <c r="D7" s="12">
        <f>总表!G102-总!D6</f>
        <v>55804</v>
      </c>
      <c r="E7" s="20">
        <v>0.6</v>
      </c>
      <c r="F7" s="14">
        <f>D7*E7</f>
        <v>33482.400000000001</v>
      </c>
      <c r="G7" s="21">
        <f>总表!M102-其中代扣!M14</f>
        <v>2107</v>
      </c>
      <c r="H7" s="20">
        <v>2.76</v>
      </c>
      <c r="I7" s="14">
        <f>G7*H7</f>
        <v>5815.32</v>
      </c>
      <c r="J7" s="16">
        <f>F7+I7</f>
        <v>39297.72</v>
      </c>
      <c r="K7" s="22"/>
    </row>
    <row r="8" spans="1:19" s="31" customFormat="1" ht="44.1" customHeight="1">
      <c r="A8" s="114" t="s">
        <v>108</v>
      </c>
      <c r="B8" s="115"/>
      <c r="C8" s="23">
        <f>SUM(C6:C7)</f>
        <v>91</v>
      </c>
      <c r="D8" s="24">
        <f>SUM(D6:D7)</f>
        <v>61598</v>
      </c>
      <c r="E8" s="25"/>
      <c r="F8" s="26">
        <f>SUM(F6:F7)</f>
        <v>36958.800000000003</v>
      </c>
      <c r="G8" s="27">
        <f>SUM(G6:G7)</f>
        <v>2290</v>
      </c>
      <c r="H8" s="28"/>
      <c r="I8" s="26">
        <f>SUM(I6:I7)</f>
        <v>6320.4</v>
      </c>
      <c r="J8" s="29">
        <f>SUM(J6:J7)</f>
        <v>43279.200000000004</v>
      </c>
      <c r="K8" s="30"/>
      <c r="P8" s="32"/>
    </row>
    <row r="9" spans="1:19" ht="20.25" hidden="1" customHeight="1">
      <c r="B9" s="33"/>
      <c r="C9" s="34"/>
      <c r="D9" s="35"/>
      <c r="E9" s="36"/>
      <c r="G9" s="36"/>
      <c r="H9" s="36"/>
      <c r="J9" s="36"/>
    </row>
    <row r="10" spans="1:19" s="41" customFormat="1" ht="30.75" hidden="1" customHeight="1">
      <c r="B10" s="42"/>
      <c r="C10" s="43"/>
      <c r="D10" s="44">
        <f>总二季度!D7+总三季度!D7</f>
        <v>73614</v>
      </c>
      <c r="E10" s="45"/>
      <c r="F10" s="45">
        <f>总三季度!F7+总二季度!F7</f>
        <v>42769.24</v>
      </c>
      <c r="G10" s="45" t="e">
        <f>总三季度!G7+总二季度!G7</f>
        <v>#REF!</v>
      </c>
      <c r="H10" s="45"/>
      <c r="I10" s="45">
        <f>总三季度!I7+总二季度!I7</f>
        <v>8861.7199999999993</v>
      </c>
      <c r="J10" s="45" t="e">
        <f>总二季度!J7+总三季度!J7</f>
        <v>#REF!</v>
      </c>
    </row>
    <row r="11" spans="1:19" ht="18.75" hidden="1">
      <c r="B11" s="33"/>
      <c r="C11" s="34"/>
      <c r="D11" s="35"/>
      <c r="E11" s="36"/>
      <c r="G11" s="36"/>
      <c r="H11" s="36"/>
      <c r="J11" s="36"/>
    </row>
    <row r="12" spans="1:19" ht="18.75" hidden="1">
      <c r="B12" s="33"/>
      <c r="C12" s="34"/>
      <c r="D12" s="35">
        <f>D8-D10</f>
        <v>-12016</v>
      </c>
      <c r="E12" s="35">
        <f t="shared" ref="E12:J12" si="0">E8-E10</f>
        <v>0</v>
      </c>
      <c r="F12" s="35">
        <f t="shared" si="0"/>
        <v>-5810.4399999999951</v>
      </c>
      <c r="G12" s="35" t="e">
        <f t="shared" si="0"/>
        <v>#REF!</v>
      </c>
      <c r="H12" s="35">
        <f t="shared" si="0"/>
        <v>0</v>
      </c>
      <c r="I12" s="35">
        <f t="shared" si="0"/>
        <v>-2541.3199999999997</v>
      </c>
      <c r="J12" s="35" t="e">
        <f t="shared" si="0"/>
        <v>#REF!</v>
      </c>
    </row>
    <row r="13" spans="1:19" ht="18.75" hidden="1">
      <c r="B13" s="33"/>
      <c r="C13" s="34"/>
      <c r="D13" s="35"/>
      <c r="E13" s="36"/>
      <c r="G13" s="36"/>
      <c r="H13" s="36"/>
      <c r="J13" s="36"/>
    </row>
    <row r="14" spans="1:19" ht="18.75" hidden="1">
      <c r="B14" s="33"/>
      <c r="C14" s="34"/>
      <c r="D14" s="35"/>
      <c r="E14" s="36"/>
      <c r="G14" s="36"/>
      <c r="H14" s="36"/>
      <c r="J14" s="36"/>
    </row>
    <row r="15" spans="1:19" ht="18.75" hidden="1">
      <c r="B15" s="33"/>
      <c r="C15" s="34"/>
      <c r="D15" s="35"/>
      <c r="E15" s="36"/>
      <c r="G15" s="36"/>
      <c r="H15" s="36"/>
      <c r="J15" s="36"/>
    </row>
    <row r="16" spans="1:19" ht="18.75" hidden="1">
      <c r="B16" s="33"/>
      <c r="C16" s="34"/>
      <c r="D16" s="35"/>
      <c r="E16" s="36"/>
      <c r="G16" s="36"/>
      <c r="H16" s="36"/>
      <c r="J16" s="36"/>
    </row>
    <row r="17" spans="2:10" ht="18.75">
      <c r="B17" s="33"/>
      <c r="C17" s="34"/>
      <c r="D17" s="35"/>
      <c r="E17" s="36"/>
      <c r="G17" s="36"/>
      <c r="H17" s="36"/>
      <c r="J17" s="36"/>
    </row>
    <row r="18" spans="2:10" ht="18.75">
      <c r="B18" s="33"/>
      <c r="C18" s="34"/>
      <c r="D18" s="35"/>
      <c r="E18" s="36"/>
      <c r="G18" s="36"/>
      <c r="H18" s="36"/>
      <c r="J18" s="36"/>
    </row>
    <row r="19" spans="2:10" ht="18.75">
      <c r="B19" s="33"/>
      <c r="C19" s="34"/>
      <c r="D19" s="35"/>
      <c r="E19" s="36"/>
      <c r="G19" s="36"/>
      <c r="H19" s="36"/>
      <c r="J19" s="36"/>
    </row>
    <row r="20" spans="2:10" ht="18.75">
      <c r="B20" s="33"/>
      <c r="C20" s="34"/>
      <c r="D20" s="35"/>
      <c r="E20" s="36"/>
      <c r="G20" s="36"/>
      <c r="H20" s="36"/>
      <c r="J20" s="36"/>
    </row>
    <row r="21" spans="2:10" ht="18.75">
      <c r="B21" s="33"/>
      <c r="C21" s="34"/>
      <c r="D21" s="35"/>
      <c r="E21" s="36"/>
      <c r="G21" s="36"/>
      <c r="H21" s="36"/>
      <c r="J21" s="36"/>
    </row>
    <row r="22" spans="2:10" ht="18.75">
      <c r="B22" s="33"/>
      <c r="C22" s="34"/>
      <c r="D22" s="35"/>
      <c r="E22" s="36"/>
      <c r="G22" s="36"/>
      <c r="H22" s="36"/>
      <c r="J22" s="36"/>
    </row>
    <row r="23" spans="2:10" ht="18.75">
      <c r="B23" s="33"/>
      <c r="C23" s="34"/>
      <c r="D23" s="35"/>
      <c r="E23" s="36"/>
      <c r="G23" s="36"/>
      <c r="H23" s="36"/>
      <c r="J23" s="36"/>
    </row>
    <row r="24" spans="2:10" ht="18.75">
      <c r="B24" s="33"/>
      <c r="C24" s="34"/>
      <c r="D24" s="35"/>
      <c r="E24" s="36"/>
      <c r="G24" s="36"/>
      <c r="H24" s="36"/>
      <c r="J24" s="36"/>
    </row>
    <row r="25" spans="2:10" ht="18.75">
      <c r="B25" s="33"/>
      <c r="C25" s="34"/>
      <c r="D25" s="35"/>
      <c r="E25" s="36"/>
      <c r="G25" s="36"/>
      <c r="H25" s="36"/>
      <c r="J25" s="36"/>
    </row>
    <row r="26" spans="2:10" ht="18.75">
      <c r="B26" s="33"/>
      <c r="C26" s="34"/>
      <c r="D26" s="35"/>
      <c r="E26" s="36"/>
      <c r="G26" s="36"/>
      <c r="H26" s="36"/>
      <c r="J26" s="36"/>
    </row>
    <row r="27" spans="2:10" ht="18.75">
      <c r="B27" s="33"/>
      <c r="C27" s="34"/>
      <c r="D27" s="35"/>
      <c r="E27" s="36"/>
      <c r="G27" s="36"/>
      <c r="H27" s="36"/>
      <c r="J27" s="36"/>
    </row>
    <row r="28" spans="2:10" ht="18.75">
      <c r="B28" s="33"/>
      <c r="C28" s="34"/>
      <c r="D28" s="35"/>
      <c r="E28" s="36"/>
      <c r="G28" s="36"/>
      <c r="H28" s="36"/>
      <c r="J28" s="36"/>
    </row>
  </sheetData>
  <mergeCells count="11">
    <mergeCell ref="A8:B8"/>
    <mergeCell ref="A1:K1"/>
    <mergeCell ref="A2:K2"/>
    <mergeCell ref="A3:K3"/>
    <mergeCell ref="A4:A5"/>
    <mergeCell ref="B4:B5"/>
    <mergeCell ref="C4:C5"/>
    <mergeCell ref="D4:F4"/>
    <mergeCell ref="G4:I4"/>
    <mergeCell ref="J4:J5"/>
    <mergeCell ref="K4:K5"/>
  </mergeCells>
  <phoneticPr fontId="6" type="noConversion"/>
  <conditionalFormatting sqref="P2">
    <cfRule type="cellIs" dxfId="6" priority="1" stopIfTrue="1" operator="greaterThanOrEqual">
      <formula>300</formula>
    </cfRule>
    <cfRule type="cellIs" dxfId="5" priority="2" stopIfTrue="1" operator="greaterThanOrEqual">
      <formula>200</formula>
    </cfRule>
  </conditionalFormatting>
  <pageMargins left="0.70866141732283472" right="0.21" top="0.45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20"/>
  <sheetViews>
    <sheetView tabSelected="1" topLeftCell="B1" workbookViewId="0">
      <pane xSplit="2" ySplit="1" topLeftCell="H2" activePane="bottomRight" state="frozen"/>
      <selection activeCell="B1" sqref="B1"/>
      <selection pane="topRight" activeCell="D1" sqref="D1"/>
      <selection pane="bottomLeft" activeCell="B6" sqref="B6"/>
      <selection pane="bottomRight" activeCell="K21" sqref="K21:M24"/>
    </sheetView>
  </sheetViews>
  <sheetFormatPr defaultColWidth="9" defaultRowHeight="13.5"/>
  <cols>
    <col min="1" max="1" width="7.5" style="48" hidden="1" customWidth="1"/>
    <col min="2" max="2" width="4.75" style="62" bestFit="1" customWidth="1"/>
    <col min="3" max="3" width="9.75" style="62" customWidth="1"/>
    <col min="4" max="4" width="10.75" style="63" customWidth="1"/>
    <col min="5" max="5" width="10.5" style="63" customWidth="1"/>
    <col min="6" max="6" width="11.25" style="63" hidden="1" customWidth="1"/>
    <col min="7" max="7" width="11" style="63" customWidth="1"/>
    <col min="8" max="8" width="9.5" style="64" customWidth="1"/>
    <col min="9" max="9" width="10.875" style="64" customWidth="1"/>
    <col min="10" max="10" width="10.25" style="63" customWidth="1"/>
    <col min="11" max="11" width="7.875" style="63" customWidth="1"/>
    <col min="12" max="12" width="7.25" style="63" hidden="1" customWidth="1"/>
    <col min="13" max="13" width="7.625" style="63" customWidth="1"/>
    <col min="14" max="14" width="10.375" style="64" customWidth="1"/>
    <col min="15" max="15" width="11.125" style="64" customWidth="1"/>
    <col min="16" max="16" width="12.625" style="69" customWidth="1"/>
    <col min="17" max="17" width="15.875" style="71" customWidth="1"/>
    <col min="18" max="18" width="9.125" style="48" hidden="1" customWidth="1"/>
    <col min="19" max="20" width="9" style="48" hidden="1" customWidth="1"/>
    <col min="21" max="21" width="0" style="48" hidden="1" customWidth="1"/>
    <col min="22" max="16384" width="9" style="48"/>
  </cols>
  <sheetData>
    <row r="1" spans="1:20" ht="14.25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47"/>
    </row>
    <row r="2" spans="1:20" ht="18" customHeight="1">
      <c r="A2" s="140" t="s">
        <v>131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49"/>
    </row>
    <row r="3" spans="1:20" ht="14.25">
      <c r="A3" s="141" t="s">
        <v>1</v>
      </c>
      <c r="B3" s="141"/>
      <c r="C3" s="141"/>
      <c r="D3" s="141"/>
      <c r="E3" s="141"/>
      <c r="F3" s="141"/>
      <c r="G3" s="141"/>
      <c r="H3" s="50"/>
      <c r="I3" s="142" t="s">
        <v>130</v>
      </c>
      <c r="J3" s="142"/>
      <c r="K3" s="142"/>
      <c r="L3" s="142"/>
      <c r="M3" s="142"/>
      <c r="N3" s="142"/>
      <c r="O3" s="142"/>
      <c r="P3" s="142"/>
      <c r="Q3" s="142"/>
      <c r="R3" s="51"/>
    </row>
    <row r="4" spans="1:20" ht="24.75" customHeight="1">
      <c r="A4" s="143" t="s">
        <v>129</v>
      </c>
      <c r="B4" s="145" t="s">
        <v>2</v>
      </c>
      <c r="C4" s="147" t="s">
        <v>132</v>
      </c>
      <c r="D4" s="149" t="s">
        <v>111</v>
      </c>
      <c r="E4" s="149"/>
      <c r="F4" s="149"/>
      <c r="G4" s="149"/>
      <c r="H4" s="149"/>
      <c r="I4" s="149"/>
      <c r="J4" s="149" t="s">
        <v>112</v>
      </c>
      <c r="K4" s="149"/>
      <c r="L4" s="149"/>
      <c r="M4" s="149"/>
      <c r="N4" s="149"/>
      <c r="O4" s="149"/>
      <c r="P4" s="150" t="s">
        <v>113</v>
      </c>
      <c r="Q4" s="135" t="s">
        <v>114</v>
      </c>
      <c r="R4" s="52"/>
    </row>
    <row r="5" spans="1:20" ht="27" customHeight="1">
      <c r="A5" s="144"/>
      <c r="B5" s="146"/>
      <c r="C5" s="148"/>
      <c r="D5" s="65" t="s">
        <v>122</v>
      </c>
      <c r="E5" s="65" t="s">
        <v>123</v>
      </c>
      <c r="F5" s="65" t="s">
        <v>3</v>
      </c>
      <c r="G5" s="65" t="s">
        <v>4</v>
      </c>
      <c r="H5" s="66" t="s">
        <v>115</v>
      </c>
      <c r="I5" s="66" t="s">
        <v>116</v>
      </c>
      <c r="J5" s="65" t="s">
        <v>122</v>
      </c>
      <c r="K5" s="65" t="s">
        <v>123</v>
      </c>
      <c r="L5" s="65" t="s">
        <v>3</v>
      </c>
      <c r="M5" s="65" t="s">
        <v>5</v>
      </c>
      <c r="N5" s="66" t="s">
        <v>117</v>
      </c>
      <c r="O5" s="66" t="s">
        <v>116</v>
      </c>
      <c r="P5" s="151"/>
      <c r="Q5" s="136"/>
      <c r="R5" s="52"/>
    </row>
    <row r="6" spans="1:20" ht="18" customHeight="1">
      <c r="A6" s="53"/>
      <c r="B6" s="54">
        <v>3</v>
      </c>
      <c r="C6" s="55" t="s">
        <v>8</v>
      </c>
      <c r="D6" s="56">
        <v>24897</v>
      </c>
      <c r="E6" s="56">
        <v>23640</v>
      </c>
      <c r="F6" s="56"/>
      <c r="G6" s="57">
        <f t="shared" ref="G6:G7" si="0">D6-E6</f>
        <v>1257</v>
      </c>
      <c r="H6" s="58">
        <v>0.6</v>
      </c>
      <c r="I6" s="58">
        <f t="shared" ref="I6:I7" si="1">G6*H6</f>
        <v>754.19999999999993</v>
      </c>
      <c r="J6" s="56">
        <v>736</v>
      </c>
      <c r="K6" s="56">
        <v>710</v>
      </c>
      <c r="L6" s="56"/>
      <c r="M6" s="59">
        <f t="shared" ref="M6:M7" si="2">J6-K6</f>
        <v>26</v>
      </c>
      <c r="N6" s="58">
        <v>2.76</v>
      </c>
      <c r="O6" s="58">
        <f t="shared" ref="O6:O7" si="3">M6*N6</f>
        <v>71.759999999999991</v>
      </c>
      <c r="P6" s="67">
        <f t="shared" ref="P6:P7" si="4">I6+O6</f>
        <v>825.95999999999992</v>
      </c>
      <c r="Q6" s="61"/>
      <c r="R6" s="60"/>
      <c r="T6" s="48">
        <f t="shared" ref="T6:T7" si="5">R6-S6</f>
        <v>0</v>
      </c>
    </row>
    <row r="7" spans="1:20" ht="18" customHeight="1">
      <c r="A7" s="53"/>
      <c r="B7" s="54">
        <v>33</v>
      </c>
      <c r="C7" s="55" t="s">
        <v>35</v>
      </c>
      <c r="D7" s="56">
        <v>59098</v>
      </c>
      <c r="E7" s="56">
        <v>57727</v>
      </c>
      <c r="F7" s="56"/>
      <c r="G7" s="57">
        <f t="shared" si="0"/>
        <v>1371</v>
      </c>
      <c r="H7" s="58">
        <v>0.6</v>
      </c>
      <c r="I7" s="58">
        <f t="shared" si="1"/>
        <v>822.6</v>
      </c>
      <c r="J7" s="56">
        <v>2122</v>
      </c>
      <c r="K7" s="56">
        <v>2085</v>
      </c>
      <c r="L7" s="56"/>
      <c r="M7" s="59">
        <f t="shared" si="2"/>
        <v>37</v>
      </c>
      <c r="N7" s="58">
        <v>2.76</v>
      </c>
      <c r="O7" s="58">
        <f t="shared" si="3"/>
        <v>102.11999999999999</v>
      </c>
      <c r="P7" s="67">
        <f t="shared" si="4"/>
        <v>924.72</v>
      </c>
      <c r="Q7" s="61"/>
      <c r="R7" s="60"/>
      <c r="T7" s="48">
        <f t="shared" si="5"/>
        <v>0</v>
      </c>
    </row>
    <row r="8" spans="1:20" ht="18" customHeight="1">
      <c r="A8" s="53"/>
      <c r="B8" s="54">
        <v>66</v>
      </c>
      <c r="C8" s="55" t="s">
        <v>68</v>
      </c>
      <c r="D8" s="56">
        <v>13904</v>
      </c>
      <c r="E8" s="56">
        <v>13762</v>
      </c>
      <c r="F8" s="56"/>
      <c r="G8" s="57">
        <f t="shared" ref="G8:G13" si="6">D8-E8</f>
        <v>142</v>
      </c>
      <c r="H8" s="58">
        <v>0.6</v>
      </c>
      <c r="I8" s="58">
        <f t="shared" ref="I8:I13" si="7">G8*H8</f>
        <v>85.2</v>
      </c>
      <c r="J8" s="56">
        <v>406</v>
      </c>
      <c r="K8" s="56">
        <v>403</v>
      </c>
      <c r="L8" s="56"/>
      <c r="M8" s="59">
        <f t="shared" ref="M8:M13" si="8">J8-K8</f>
        <v>3</v>
      </c>
      <c r="N8" s="58">
        <v>2.76</v>
      </c>
      <c r="O8" s="58">
        <f t="shared" ref="O8:O13" si="9">M8*N8</f>
        <v>8.2799999999999994</v>
      </c>
      <c r="P8" s="68">
        <f t="shared" ref="P8:P13" si="10">I8+O8</f>
        <v>93.48</v>
      </c>
      <c r="Q8" s="61"/>
      <c r="R8" s="60"/>
      <c r="T8" s="48">
        <f t="shared" ref="T8:T13" si="11">R8-S8</f>
        <v>0</v>
      </c>
    </row>
    <row r="9" spans="1:20" ht="18" customHeight="1">
      <c r="A9" s="53"/>
      <c r="B9" s="54">
        <v>67</v>
      </c>
      <c r="C9" s="55" t="s">
        <v>69</v>
      </c>
      <c r="D9" s="56">
        <v>18490</v>
      </c>
      <c r="E9" s="56">
        <v>17726</v>
      </c>
      <c r="F9" s="56"/>
      <c r="G9" s="57">
        <f t="shared" si="6"/>
        <v>764</v>
      </c>
      <c r="H9" s="58">
        <v>0.6</v>
      </c>
      <c r="I9" s="58">
        <f t="shared" si="7"/>
        <v>458.4</v>
      </c>
      <c r="J9" s="56">
        <v>108</v>
      </c>
      <c r="K9" s="56">
        <v>97</v>
      </c>
      <c r="L9" s="56"/>
      <c r="M9" s="59">
        <f t="shared" si="8"/>
        <v>11</v>
      </c>
      <c r="N9" s="58">
        <v>2.76</v>
      </c>
      <c r="O9" s="58">
        <f t="shared" si="9"/>
        <v>30.36</v>
      </c>
      <c r="P9" s="68">
        <f t="shared" si="10"/>
        <v>488.76</v>
      </c>
      <c r="Q9" s="61"/>
      <c r="R9" s="60">
        <v>0</v>
      </c>
      <c r="T9" s="48">
        <f t="shared" si="11"/>
        <v>0</v>
      </c>
    </row>
    <row r="10" spans="1:20" ht="18" customHeight="1">
      <c r="A10" s="53"/>
      <c r="B10" s="54">
        <v>70</v>
      </c>
      <c r="C10" s="55" t="s">
        <v>72</v>
      </c>
      <c r="D10" s="56">
        <v>16932</v>
      </c>
      <c r="E10" s="56">
        <v>16932</v>
      </c>
      <c r="F10" s="56"/>
      <c r="G10" s="57">
        <f t="shared" si="6"/>
        <v>0</v>
      </c>
      <c r="H10" s="58">
        <v>0.6</v>
      </c>
      <c r="I10" s="58">
        <f t="shared" si="7"/>
        <v>0</v>
      </c>
      <c r="J10" s="56">
        <v>835</v>
      </c>
      <c r="K10" s="56">
        <v>829</v>
      </c>
      <c r="L10" s="56"/>
      <c r="M10" s="59">
        <f t="shared" si="8"/>
        <v>6</v>
      </c>
      <c r="N10" s="58">
        <v>2.76</v>
      </c>
      <c r="O10" s="58">
        <f t="shared" si="9"/>
        <v>16.559999999999999</v>
      </c>
      <c r="P10" s="68">
        <f t="shared" si="10"/>
        <v>16.559999999999999</v>
      </c>
      <c r="Q10" s="61"/>
      <c r="R10" s="60"/>
      <c r="T10" s="48">
        <f t="shared" si="11"/>
        <v>0</v>
      </c>
    </row>
    <row r="11" spans="1:20" ht="18" customHeight="1">
      <c r="A11" s="53"/>
      <c r="B11" s="54">
        <v>71</v>
      </c>
      <c r="C11" s="55" t="s">
        <v>73</v>
      </c>
      <c r="D11" s="56">
        <v>12513</v>
      </c>
      <c r="E11" s="56">
        <v>12238</v>
      </c>
      <c r="F11" s="56"/>
      <c r="G11" s="57">
        <f t="shared" si="6"/>
        <v>275</v>
      </c>
      <c r="H11" s="58">
        <v>0.6</v>
      </c>
      <c r="I11" s="58">
        <f t="shared" si="7"/>
        <v>165</v>
      </c>
      <c r="J11" s="56">
        <v>27</v>
      </c>
      <c r="K11" s="56">
        <v>0</v>
      </c>
      <c r="L11" s="56"/>
      <c r="M11" s="59">
        <f t="shared" si="8"/>
        <v>27</v>
      </c>
      <c r="N11" s="58">
        <v>2.76</v>
      </c>
      <c r="O11" s="58">
        <f t="shared" si="9"/>
        <v>74.52</v>
      </c>
      <c r="P11" s="67">
        <f t="shared" si="10"/>
        <v>239.51999999999998</v>
      </c>
      <c r="Q11" s="61"/>
      <c r="R11" s="60">
        <v>107.4</v>
      </c>
      <c r="S11" s="48">
        <v>107.4</v>
      </c>
      <c r="T11" s="48">
        <f t="shared" si="11"/>
        <v>0</v>
      </c>
    </row>
    <row r="12" spans="1:20" ht="18" customHeight="1">
      <c r="A12" s="53"/>
      <c r="B12" s="54">
        <v>79</v>
      </c>
      <c r="C12" s="55" t="s">
        <v>81</v>
      </c>
      <c r="D12" s="56">
        <v>26305</v>
      </c>
      <c r="E12" s="56">
        <v>25779</v>
      </c>
      <c r="F12" s="56"/>
      <c r="G12" s="57">
        <f t="shared" si="6"/>
        <v>526</v>
      </c>
      <c r="H12" s="58">
        <v>0.6</v>
      </c>
      <c r="I12" s="58">
        <f t="shared" si="7"/>
        <v>315.59999999999997</v>
      </c>
      <c r="J12" s="56">
        <v>406</v>
      </c>
      <c r="K12" s="56">
        <v>370</v>
      </c>
      <c r="L12" s="56"/>
      <c r="M12" s="59">
        <f t="shared" si="8"/>
        <v>36</v>
      </c>
      <c r="N12" s="58">
        <v>2.76</v>
      </c>
      <c r="O12" s="58">
        <f t="shared" si="9"/>
        <v>99.359999999999985</v>
      </c>
      <c r="P12" s="67">
        <f t="shared" si="10"/>
        <v>414.95999999999992</v>
      </c>
      <c r="Q12" s="61"/>
      <c r="R12" s="60">
        <v>87</v>
      </c>
      <c r="S12" s="48">
        <v>87</v>
      </c>
      <c r="T12" s="48">
        <f t="shared" si="11"/>
        <v>0</v>
      </c>
    </row>
    <row r="13" spans="1:20" ht="18" customHeight="1">
      <c r="A13" s="53"/>
      <c r="B13" s="54">
        <v>83</v>
      </c>
      <c r="C13" s="55" t="s">
        <v>85</v>
      </c>
      <c r="D13" s="56">
        <v>28647</v>
      </c>
      <c r="E13" s="56">
        <v>27188</v>
      </c>
      <c r="F13" s="56"/>
      <c r="G13" s="57">
        <f t="shared" si="6"/>
        <v>1459</v>
      </c>
      <c r="H13" s="58">
        <v>0.6</v>
      </c>
      <c r="I13" s="58">
        <f t="shared" si="7"/>
        <v>875.4</v>
      </c>
      <c r="J13" s="56">
        <v>923</v>
      </c>
      <c r="K13" s="56">
        <v>886</v>
      </c>
      <c r="L13" s="56"/>
      <c r="M13" s="59">
        <f t="shared" si="8"/>
        <v>37</v>
      </c>
      <c r="N13" s="58">
        <v>2.76</v>
      </c>
      <c r="O13" s="58">
        <f t="shared" si="9"/>
        <v>102.11999999999999</v>
      </c>
      <c r="P13" s="67">
        <f t="shared" si="10"/>
        <v>977.52</v>
      </c>
      <c r="Q13" s="61"/>
      <c r="R13" s="60">
        <v>678.24</v>
      </c>
      <c r="S13" s="48">
        <v>678.24</v>
      </c>
      <c r="T13" s="48">
        <f t="shared" si="11"/>
        <v>0</v>
      </c>
    </row>
    <row r="14" spans="1:20" s="105" customFormat="1" ht="21.75" customHeight="1">
      <c r="B14" s="137" t="s">
        <v>133</v>
      </c>
      <c r="C14" s="138"/>
      <c r="D14" s="106">
        <f>SUM(D6:D13)</f>
        <v>200786</v>
      </c>
      <c r="E14" s="106">
        <f>SUM(E6:E13)</f>
        <v>194992</v>
      </c>
      <c r="F14" s="106">
        <f>SUM(F6:F13)</f>
        <v>0</v>
      </c>
      <c r="G14" s="106">
        <f>SUM(G6:G13)</f>
        <v>5794</v>
      </c>
      <c r="H14" s="107">
        <v>0.6</v>
      </c>
      <c r="I14" s="107">
        <f>SUM(I6:I13)</f>
        <v>3476.4</v>
      </c>
      <c r="J14" s="106">
        <f>SUM(J6:J13)</f>
        <v>5563</v>
      </c>
      <c r="K14" s="106">
        <f>SUM(K6:K13)</f>
        <v>5380</v>
      </c>
      <c r="L14" s="106">
        <f>SUM(L6:L13)</f>
        <v>0</v>
      </c>
      <c r="M14" s="106">
        <f>SUM(M6:M13)</f>
        <v>183</v>
      </c>
      <c r="N14" s="107">
        <v>2.76</v>
      </c>
      <c r="O14" s="107">
        <f>SUM(O6:O13)</f>
        <v>505.07999999999993</v>
      </c>
      <c r="P14" s="108">
        <f>SUM(P6:P13)</f>
        <v>3981.48</v>
      </c>
      <c r="Q14" s="109"/>
    </row>
    <row r="15" spans="1:20">
      <c r="R15" s="48">
        <f>SUM(R6:R14)</f>
        <v>872.64</v>
      </c>
      <c r="S15" s="48">
        <f>SUM(S6:S14)</f>
        <v>872.64</v>
      </c>
    </row>
    <row r="18" spans="17:17">
      <c r="Q18" s="72"/>
    </row>
    <row r="20" spans="17:17">
      <c r="Q20" s="72"/>
    </row>
  </sheetData>
  <mergeCells count="12">
    <mergeCell ref="Q4:Q5"/>
    <mergeCell ref="B14:C14"/>
    <mergeCell ref="A1:Q1"/>
    <mergeCell ref="A2:Q2"/>
    <mergeCell ref="A3:G3"/>
    <mergeCell ref="I3:Q3"/>
    <mergeCell ref="A4:A5"/>
    <mergeCell ref="B4:B5"/>
    <mergeCell ref="C4:C5"/>
    <mergeCell ref="D4:I4"/>
    <mergeCell ref="J4:O4"/>
    <mergeCell ref="P4:P5"/>
  </mergeCells>
  <phoneticPr fontId="6" type="noConversion"/>
  <conditionalFormatting sqref="P6:P13">
    <cfRule type="cellIs" dxfId="4" priority="4" stopIfTrue="1" operator="greaterThanOrEqual">
      <formula>800</formula>
    </cfRule>
  </conditionalFormatting>
  <conditionalFormatting sqref="O7:O1048576 O1 O3:O5">
    <cfRule type="cellIs" dxfId="3" priority="3" operator="lessThan">
      <formula>0</formula>
    </cfRule>
  </conditionalFormatting>
  <conditionalFormatting sqref="O15:O1048576">
    <cfRule type="cellIs" dxfId="2" priority="1" operator="lessThan">
      <formula>0</formula>
    </cfRule>
  </conditionalFormatting>
  <pageMargins left="0.37" right="0.21" top="0.53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115"/>
  <sheetViews>
    <sheetView topLeftCell="B88" workbookViewId="0">
      <selection activeCell="J86" sqref="J86"/>
    </sheetView>
  </sheetViews>
  <sheetFormatPr defaultColWidth="9" defaultRowHeight="13.5"/>
  <cols>
    <col min="1" max="1" width="7.5" style="74" hidden="1" customWidth="1"/>
    <col min="2" max="2" width="4.75" style="98" bestFit="1" customWidth="1"/>
    <col min="3" max="3" width="9.75" style="98" customWidth="1"/>
    <col min="4" max="4" width="10.75" style="99" customWidth="1"/>
    <col min="5" max="5" width="10.5" style="99" customWidth="1"/>
    <col min="6" max="6" width="11.25" style="99" hidden="1" customWidth="1"/>
    <col min="7" max="7" width="11" style="99" customWidth="1"/>
    <col min="8" max="8" width="9.5" style="100" customWidth="1"/>
    <col min="9" max="9" width="10.875" style="100" customWidth="1"/>
    <col min="10" max="10" width="10.25" style="99" customWidth="1"/>
    <col min="11" max="11" width="7.875" style="99" customWidth="1"/>
    <col min="12" max="12" width="7.25" style="99" hidden="1" customWidth="1"/>
    <col min="13" max="13" width="7.625" style="99" customWidth="1"/>
    <col min="14" max="14" width="9.25" style="100" customWidth="1"/>
    <col min="15" max="15" width="10.5" style="100" customWidth="1"/>
    <col min="16" max="16" width="12" style="100" customWidth="1"/>
    <col min="17" max="17" width="16.75" style="101" customWidth="1"/>
    <col min="18" max="18" width="9.125" style="74" hidden="1" customWidth="1"/>
    <col min="19" max="20" width="9" style="74" hidden="1" customWidth="1"/>
    <col min="21" max="21" width="0" style="74" hidden="1" customWidth="1"/>
    <col min="22" max="16384" width="9" style="74"/>
  </cols>
  <sheetData>
    <row r="1" spans="1:20" ht="14.25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73"/>
    </row>
    <row r="2" spans="1:20" ht="15">
      <c r="A2" s="157" t="s">
        <v>131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75"/>
    </row>
    <row r="3" spans="1:20" ht="14.25">
      <c r="A3" s="158" t="s">
        <v>1</v>
      </c>
      <c r="B3" s="158"/>
      <c r="C3" s="158"/>
      <c r="D3" s="158"/>
      <c r="E3" s="158"/>
      <c r="F3" s="158"/>
      <c r="G3" s="158"/>
      <c r="H3" s="76"/>
      <c r="I3" s="159" t="s">
        <v>130</v>
      </c>
      <c r="J3" s="159"/>
      <c r="K3" s="159"/>
      <c r="L3" s="159"/>
      <c r="M3" s="159"/>
      <c r="N3" s="159"/>
      <c r="O3" s="159"/>
      <c r="P3" s="159"/>
      <c r="Q3" s="159"/>
      <c r="R3" s="77"/>
    </row>
    <row r="4" spans="1:20">
      <c r="A4" s="160" t="s">
        <v>137</v>
      </c>
      <c r="B4" s="162" t="s">
        <v>2</v>
      </c>
      <c r="C4" s="164" t="s">
        <v>138</v>
      </c>
      <c r="D4" s="166" t="s">
        <v>111</v>
      </c>
      <c r="E4" s="166"/>
      <c r="F4" s="166"/>
      <c r="G4" s="166"/>
      <c r="H4" s="166"/>
      <c r="I4" s="166"/>
      <c r="J4" s="166" t="s">
        <v>112</v>
      </c>
      <c r="K4" s="166"/>
      <c r="L4" s="166"/>
      <c r="M4" s="166"/>
      <c r="N4" s="166"/>
      <c r="O4" s="166"/>
      <c r="P4" s="167" t="s">
        <v>113</v>
      </c>
      <c r="Q4" s="152" t="s">
        <v>114</v>
      </c>
      <c r="R4" s="78"/>
    </row>
    <row r="5" spans="1:20" ht="45">
      <c r="A5" s="161"/>
      <c r="B5" s="163"/>
      <c r="C5" s="165"/>
      <c r="D5" s="79" t="s">
        <v>122</v>
      </c>
      <c r="E5" s="79" t="s">
        <v>123</v>
      </c>
      <c r="F5" s="79" t="s">
        <v>3</v>
      </c>
      <c r="G5" s="79" t="s">
        <v>4</v>
      </c>
      <c r="H5" s="80" t="s">
        <v>115</v>
      </c>
      <c r="I5" s="80" t="s">
        <v>116</v>
      </c>
      <c r="J5" s="79" t="s">
        <v>122</v>
      </c>
      <c r="K5" s="79" t="s">
        <v>123</v>
      </c>
      <c r="L5" s="79" t="s">
        <v>3</v>
      </c>
      <c r="M5" s="79" t="s">
        <v>5</v>
      </c>
      <c r="N5" s="80" t="s">
        <v>117</v>
      </c>
      <c r="O5" s="80" t="s">
        <v>116</v>
      </c>
      <c r="P5" s="168"/>
      <c r="Q5" s="153"/>
      <c r="R5" s="78"/>
    </row>
    <row r="6" spans="1:20" ht="15">
      <c r="A6" s="81"/>
      <c r="B6" s="82">
        <v>1</v>
      </c>
      <c r="C6" s="83" t="s">
        <v>6</v>
      </c>
      <c r="D6" s="84">
        <v>21951</v>
      </c>
      <c r="E6" s="84">
        <v>20935</v>
      </c>
      <c r="F6" s="84"/>
      <c r="G6" s="85">
        <f>D6-E6</f>
        <v>1016</v>
      </c>
      <c r="H6" s="86">
        <v>0.6</v>
      </c>
      <c r="I6" s="86">
        <f>G6*H6</f>
        <v>609.6</v>
      </c>
      <c r="J6" s="84">
        <v>886</v>
      </c>
      <c r="K6" s="84">
        <v>786</v>
      </c>
      <c r="L6" s="84"/>
      <c r="M6" s="87">
        <f>J6-K6</f>
        <v>100</v>
      </c>
      <c r="N6" s="86">
        <v>2.76</v>
      </c>
      <c r="O6" s="86">
        <f>M6*N6</f>
        <v>276</v>
      </c>
      <c r="P6" s="86">
        <f>I6+O6</f>
        <v>885.6</v>
      </c>
      <c r="Q6" s="88"/>
      <c r="R6" s="78">
        <v>349.56</v>
      </c>
      <c r="S6" s="74">
        <v>349.56</v>
      </c>
      <c r="T6" s="74">
        <f>R6-S6</f>
        <v>0</v>
      </c>
    </row>
    <row r="7" spans="1:20" ht="15">
      <c r="A7" s="81"/>
      <c r="B7" s="82">
        <v>2</v>
      </c>
      <c r="C7" s="70" t="s">
        <v>7</v>
      </c>
      <c r="D7" s="84">
        <v>8538</v>
      </c>
      <c r="E7" s="84">
        <v>8538</v>
      </c>
      <c r="F7" s="84"/>
      <c r="G7" s="85">
        <f t="shared" ref="G7:G70" si="0">D7-E7</f>
        <v>0</v>
      </c>
      <c r="H7" s="86">
        <v>0.6</v>
      </c>
      <c r="I7" s="86">
        <f t="shared" ref="I7:I70" si="1">G7*H7</f>
        <v>0</v>
      </c>
      <c r="J7" s="84">
        <v>630</v>
      </c>
      <c r="K7" s="84">
        <v>630</v>
      </c>
      <c r="L7" s="84"/>
      <c r="M7" s="87">
        <f t="shared" ref="M7:M70" si="2">J7-K7</f>
        <v>0</v>
      </c>
      <c r="N7" s="86">
        <v>2.76</v>
      </c>
      <c r="O7" s="86">
        <f t="shared" ref="O7:O70" si="3">M7*N7</f>
        <v>0</v>
      </c>
      <c r="P7" s="86">
        <f t="shared" ref="P7:P70" si="4">I7+O7</f>
        <v>0</v>
      </c>
      <c r="Q7" s="89"/>
      <c r="R7" s="90">
        <v>78.599999999999994</v>
      </c>
      <c r="S7" s="74">
        <v>78.599999999999994</v>
      </c>
      <c r="T7" s="74">
        <f t="shared" ref="T7:T70" si="5">R7-S7</f>
        <v>0</v>
      </c>
    </row>
    <row r="8" spans="1:20" ht="15">
      <c r="A8" s="81"/>
      <c r="B8" s="82">
        <v>3</v>
      </c>
      <c r="C8" s="83" t="s">
        <v>8</v>
      </c>
      <c r="D8" s="84">
        <v>24897</v>
      </c>
      <c r="E8" s="84">
        <v>23640</v>
      </c>
      <c r="F8" s="84"/>
      <c r="G8" s="85">
        <f t="shared" si="0"/>
        <v>1257</v>
      </c>
      <c r="H8" s="86">
        <v>0.6</v>
      </c>
      <c r="I8" s="86">
        <f t="shared" si="1"/>
        <v>754.19999999999993</v>
      </c>
      <c r="J8" s="84">
        <v>736</v>
      </c>
      <c r="K8" s="84">
        <v>710</v>
      </c>
      <c r="L8" s="84"/>
      <c r="M8" s="87">
        <f t="shared" si="2"/>
        <v>26</v>
      </c>
      <c r="N8" s="86">
        <v>2.76</v>
      </c>
      <c r="O8" s="86">
        <f t="shared" si="3"/>
        <v>71.759999999999991</v>
      </c>
      <c r="P8" s="86">
        <f t="shared" si="4"/>
        <v>825.95999999999992</v>
      </c>
      <c r="Q8" s="88"/>
      <c r="R8" s="90"/>
      <c r="T8" s="74">
        <f t="shared" si="5"/>
        <v>0</v>
      </c>
    </row>
    <row r="9" spans="1:20" ht="15">
      <c r="A9" s="81"/>
      <c r="B9" s="82">
        <v>4</v>
      </c>
      <c r="C9" s="83" t="s">
        <v>9</v>
      </c>
      <c r="D9" s="84">
        <v>14841</v>
      </c>
      <c r="E9" s="84">
        <v>14802</v>
      </c>
      <c r="F9" s="84"/>
      <c r="G9" s="85">
        <f t="shared" si="0"/>
        <v>39</v>
      </c>
      <c r="H9" s="86">
        <v>0.6</v>
      </c>
      <c r="I9" s="86">
        <f t="shared" si="1"/>
        <v>23.4</v>
      </c>
      <c r="J9" s="84">
        <v>931</v>
      </c>
      <c r="K9" s="84">
        <v>916</v>
      </c>
      <c r="L9" s="84"/>
      <c r="M9" s="87">
        <f t="shared" si="2"/>
        <v>15</v>
      </c>
      <c r="N9" s="86">
        <v>2.76</v>
      </c>
      <c r="O9" s="86">
        <f t="shared" si="3"/>
        <v>41.4</v>
      </c>
      <c r="P9" s="86">
        <f t="shared" si="4"/>
        <v>64.8</v>
      </c>
      <c r="Q9" s="89"/>
      <c r="R9" s="90">
        <v>87.6</v>
      </c>
      <c r="S9" s="74">
        <v>87.6</v>
      </c>
      <c r="T9" s="74">
        <f t="shared" si="5"/>
        <v>0</v>
      </c>
    </row>
    <row r="10" spans="1:20" ht="15">
      <c r="A10" s="81"/>
      <c r="B10" s="82">
        <v>5</v>
      </c>
      <c r="C10" s="83" t="s">
        <v>10</v>
      </c>
      <c r="D10" s="84">
        <v>13184</v>
      </c>
      <c r="E10" s="84">
        <v>12684</v>
      </c>
      <c r="F10" s="84"/>
      <c r="G10" s="85">
        <f t="shared" si="0"/>
        <v>500</v>
      </c>
      <c r="H10" s="86">
        <v>0.6</v>
      </c>
      <c r="I10" s="86">
        <f>G10*H10</f>
        <v>300</v>
      </c>
      <c r="J10" s="84">
        <v>1091</v>
      </c>
      <c r="K10" s="84">
        <v>1051</v>
      </c>
      <c r="L10" s="84"/>
      <c r="M10" s="87">
        <f t="shared" si="2"/>
        <v>40</v>
      </c>
      <c r="N10" s="86">
        <v>2.76</v>
      </c>
      <c r="O10" s="86">
        <f t="shared" si="3"/>
        <v>110.39999999999999</v>
      </c>
      <c r="P10" s="86">
        <f t="shared" si="4"/>
        <v>410.4</v>
      </c>
      <c r="Q10" s="89"/>
      <c r="R10" s="90">
        <v>129.96</v>
      </c>
      <c r="S10" s="74">
        <v>129.96</v>
      </c>
      <c r="T10" s="74">
        <f t="shared" si="5"/>
        <v>0</v>
      </c>
    </row>
    <row r="11" spans="1:20" ht="15">
      <c r="A11" s="81"/>
      <c r="B11" s="82">
        <v>6</v>
      </c>
      <c r="C11" s="83" t="s">
        <v>11</v>
      </c>
      <c r="D11" s="84">
        <v>23173</v>
      </c>
      <c r="E11" s="84">
        <v>21680</v>
      </c>
      <c r="F11" s="84"/>
      <c r="G11" s="85">
        <f t="shared" si="0"/>
        <v>1493</v>
      </c>
      <c r="H11" s="86">
        <v>0.6</v>
      </c>
      <c r="I11" s="86">
        <f t="shared" si="1"/>
        <v>895.8</v>
      </c>
      <c r="J11" s="84">
        <v>927</v>
      </c>
      <c r="K11" s="84">
        <v>878</v>
      </c>
      <c r="L11" s="84"/>
      <c r="M11" s="87">
        <f t="shared" si="2"/>
        <v>49</v>
      </c>
      <c r="N11" s="86">
        <v>2.76</v>
      </c>
      <c r="O11" s="86">
        <f t="shared" si="3"/>
        <v>135.23999999999998</v>
      </c>
      <c r="P11" s="86">
        <f t="shared" si="4"/>
        <v>1031.04</v>
      </c>
      <c r="Q11" s="88" t="s">
        <v>135</v>
      </c>
      <c r="R11" s="90">
        <v>300.60000000000002</v>
      </c>
      <c r="S11" s="74">
        <v>300.60000000000002</v>
      </c>
      <c r="T11" s="74">
        <f t="shared" si="5"/>
        <v>0</v>
      </c>
    </row>
    <row r="12" spans="1:20" ht="15">
      <c r="A12" s="81"/>
      <c r="B12" s="82">
        <v>7</v>
      </c>
      <c r="C12" s="83" t="s">
        <v>12</v>
      </c>
      <c r="D12" s="84">
        <v>13767</v>
      </c>
      <c r="E12" s="84">
        <v>12418</v>
      </c>
      <c r="F12" s="84"/>
      <c r="G12" s="85">
        <f t="shared" si="0"/>
        <v>1349</v>
      </c>
      <c r="H12" s="86">
        <v>0.6</v>
      </c>
      <c r="I12" s="86">
        <f t="shared" si="1"/>
        <v>809.4</v>
      </c>
      <c r="J12" s="84">
        <v>623</v>
      </c>
      <c r="K12" s="84">
        <v>598</v>
      </c>
      <c r="L12" s="84"/>
      <c r="M12" s="87">
        <f t="shared" si="2"/>
        <v>25</v>
      </c>
      <c r="N12" s="86">
        <v>2.76</v>
      </c>
      <c r="O12" s="86">
        <f t="shared" si="3"/>
        <v>69</v>
      </c>
      <c r="P12" s="86">
        <f t="shared" si="4"/>
        <v>878.4</v>
      </c>
      <c r="Q12" s="88" t="s">
        <v>135</v>
      </c>
      <c r="R12" s="90">
        <v>226.2</v>
      </c>
      <c r="S12" s="74">
        <v>226.2</v>
      </c>
      <c r="T12" s="74">
        <f t="shared" si="5"/>
        <v>0</v>
      </c>
    </row>
    <row r="13" spans="1:20" ht="15">
      <c r="A13" s="81"/>
      <c r="B13" s="82">
        <v>8</v>
      </c>
      <c r="C13" s="83" t="s">
        <v>13</v>
      </c>
      <c r="D13" s="84">
        <v>33232</v>
      </c>
      <c r="E13" s="84">
        <v>32422</v>
      </c>
      <c r="F13" s="84"/>
      <c r="G13" s="85">
        <f t="shared" si="0"/>
        <v>810</v>
      </c>
      <c r="H13" s="86">
        <v>0.6</v>
      </c>
      <c r="I13" s="86">
        <f t="shared" si="1"/>
        <v>486</v>
      </c>
      <c r="J13" s="84">
        <v>1252</v>
      </c>
      <c r="K13" s="84">
        <v>1239</v>
      </c>
      <c r="L13" s="84"/>
      <c r="M13" s="87">
        <f t="shared" si="2"/>
        <v>13</v>
      </c>
      <c r="N13" s="86">
        <v>2.76</v>
      </c>
      <c r="O13" s="86">
        <f t="shared" si="3"/>
        <v>35.879999999999995</v>
      </c>
      <c r="P13" s="86">
        <f t="shared" si="4"/>
        <v>521.88</v>
      </c>
      <c r="Q13" s="88"/>
      <c r="R13" s="90">
        <v>241.8</v>
      </c>
      <c r="S13" s="74">
        <v>241.8</v>
      </c>
      <c r="T13" s="74">
        <f t="shared" si="5"/>
        <v>0</v>
      </c>
    </row>
    <row r="14" spans="1:20" ht="15">
      <c r="A14" s="81"/>
      <c r="B14" s="82">
        <v>9</v>
      </c>
      <c r="C14" s="83" t="s">
        <v>14</v>
      </c>
      <c r="D14" s="84">
        <v>7150</v>
      </c>
      <c r="E14" s="84">
        <v>6362</v>
      </c>
      <c r="F14" s="84"/>
      <c r="G14" s="85">
        <f t="shared" si="0"/>
        <v>788</v>
      </c>
      <c r="H14" s="86">
        <v>0.6</v>
      </c>
      <c r="I14" s="86">
        <f t="shared" si="1"/>
        <v>472.79999999999995</v>
      </c>
      <c r="J14" s="84">
        <v>478</v>
      </c>
      <c r="K14" s="84">
        <v>419</v>
      </c>
      <c r="L14" s="84"/>
      <c r="M14" s="87">
        <f t="shared" si="2"/>
        <v>59</v>
      </c>
      <c r="N14" s="86">
        <v>2.76</v>
      </c>
      <c r="O14" s="86">
        <f t="shared" si="3"/>
        <v>162.83999999999997</v>
      </c>
      <c r="P14" s="86">
        <f t="shared" si="4"/>
        <v>635.63999999999987</v>
      </c>
      <c r="Q14" s="88" t="s">
        <v>135</v>
      </c>
      <c r="R14" s="90">
        <v>225</v>
      </c>
      <c r="S14" s="74">
        <v>225</v>
      </c>
      <c r="T14" s="74">
        <f t="shared" si="5"/>
        <v>0</v>
      </c>
    </row>
    <row r="15" spans="1:20" ht="15">
      <c r="A15" s="81"/>
      <c r="B15" s="82">
        <v>10</v>
      </c>
      <c r="C15" s="83" t="s">
        <v>15</v>
      </c>
      <c r="D15" s="84">
        <v>10202</v>
      </c>
      <c r="E15" s="84">
        <v>8762</v>
      </c>
      <c r="F15" s="84"/>
      <c r="G15" s="85">
        <f t="shared" si="0"/>
        <v>1440</v>
      </c>
      <c r="H15" s="86">
        <v>0.6</v>
      </c>
      <c r="I15" s="86">
        <f t="shared" si="1"/>
        <v>864</v>
      </c>
      <c r="J15" s="84">
        <v>44</v>
      </c>
      <c r="K15" s="84">
        <v>19</v>
      </c>
      <c r="L15" s="84"/>
      <c r="M15" s="87">
        <f t="shared" si="2"/>
        <v>25</v>
      </c>
      <c r="N15" s="86">
        <v>2.76</v>
      </c>
      <c r="O15" s="86">
        <f t="shared" si="3"/>
        <v>69</v>
      </c>
      <c r="P15" s="86">
        <f t="shared" si="4"/>
        <v>933</v>
      </c>
      <c r="Q15" s="89"/>
      <c r="R15" s="90">
        <v>205.2</v>
      </c>
      <c r="S15" s="74">
        <v>205.2</v>
      </c>
      <c r="T15" s="74">
        <f t="shared" si="5"/>
        <v>0</v>
      </c>
    </row>
    <row r="16" spans="1:20" ht="15">
      <c r="A16" s="81"/>
      <c r="B16" s="82">
        <v>11</v>
      </c>
      <c r="C16" s="83" t="s">
        <v>16</v>
      </c>
      <c r="D16" s="84">
        <v>15737</v>
      </c>
      <c r="E16" s="84">
        <v>15737</v>
      </c>
      <c r="F16" s="84"/>
      <c r="G16" s="85">
        <f t="shared" si="0"/>
        <v>0</v>
      </c>
      <c r="H16" s="86">
        <v>0.6</v>
      </c>
      <c r="I16" s="86">
        <f t="shared" si="1"/>
        <v>0</v>
      </c>
      <c r="J16" s="84">
        <v>18</v>
      </c>
      <c r="K16" s="84">
        <v>8</v>
      </c>
      <c r="L16" s="84"/>
      <c r="M16" s="87">
        <f t="shared" si="2"/>
        <v>10</v>
      </c>
      <c r="N16" s="86">
        <v>2.76</v>
      </c>
      <c r="O16" s="86">
        <f t="shared" si="3"/>
        <v>27.599999999999998</v>
      </c>
      <c r="P16" s="86">
        <f t="shared" si="4"/>
        <v>27.599999999999998</v>
      </c>
      <c r="Q16" s="88"/>
      <c r="R16" s="90">
        <v>93</v>
      </c>
      <c r="S16" s="74">
        <v>93</v>
      </c>
      <c r="T16" s="74">
        <f t="shared" si="5"/>
        <v>0</v>
      </c>
    </row>
    <row r="17" spans="1:20" ht="15">
      <c r="A17" s="81"/>
      <c r="B17" s="82"/>
      <c r="C17" s="83" t="s">
        <v>16</v>
      </c>
      <c r="D17" s="84"/>
      <c r="E17" s="84"/>
      <c r="F17" s="84"/>
      <c r="G17" s="85">
        <f t="shared" si="0"/>
        <v>0</v>
      </c>
      <c r="H17" s="86"/>
      <c r="I17" s="86">
        <f t="shared" si="1"/>
        <v>0</v>
      </c>
      <c r="J17" s="84">
        <v>138</v>
      </c>
      <c r="K17" s="84">
        <v>115</v>
      </c>
      <c r="L17" s="84"/>
      <c r="M17" s="87">
        <f t="shared" si="2"/>
        <v>23</v>
      </c>
      <c r="N17" s="86">
        <v>2.76</v>
      </c>
      <c r="O17" s="86">
        <f t="shared" si="3"/>
        <v>63.48</v>
      </c>
      <c r="P17" s="86">
        <f t="shared" si="4"/>
        <v>63.48</v>
      </c>
      <c r="Q17" s="88"/>
      <c r="R17" s="90"/>
      <c r="T17" s="74">
        <f t="shared" si="5"/>
        <v>0</v>
      </c>
    </row>
    <row r="18" spans="1:20" ht="15">
      <c r="A18" s="81"/>
      <c r="B18" s="82">
        <v>12</v>
      </c>
      <c r="C18" s="83" t="s">
        <v>134</v>
      </c>
      <c r="D18" s="84">
        <v>37349</v>
      </c>
      <c r="E18" s="84">
        <v>36632</v>
      </c>
      <c r="F18" s="84"/>
      <c r="G18" s="85">
        <f t="shared" si="0"/>
        <v>717</v>
      </c>
      <c r="H18" s="86">
        <v>0.6</v>
      </c>
      <c r="I18" s="86">
        <f t="shared" si="1"/>
        <v>430.2</v>
      </c>
      <c r="J18" s="84">
        <v>5</v>
      </c>
      <c r="K18" s="84">
        <v>2</v>
      </c>
      <c r="L18" s="84"/>
      <c r="M18" s="87">
        <f t="shared" si="2"/>
        <v>3</v>
      </c>
      <c r="N18" s="86">
        <v>2.76</v>
      </c>
      <c r="O18" s="86">
        <f t="shared" si="3"/>
        <v>8.2799999999999994</v>
      </c>
      <c r="P18" s="91">
        <f t="shared" si="4"/>
        <v>438.47999999999996</v>
      </c>
      <c r="Q18" s="88"/>
      <c r="R18" s="90">
        <v>723</v>
      </c>
      <c r="S18" s="74">
        <v>723</v>
      </c>
      <c r="T18" s="74">
        <f t="shared" si="5"/>
        <v>0</v>
      </c>
    </row>
    <row r="19" spans="1:20" ht="15">
      <c r="A19" s="81"/>
      <c r="B19" s="82"/>
      <c r="C19" s="83" t="s">
        <v>134</v>
      </c>
      <c r="D19" s="84"/>
      <c r="E19" s="84"/>
      <c r="F19" s="84"/>
      <c r="G19" s="85">
        <f t="shared" si="0"/>
        <v>0</v>
      </c>
      <c r="H19" s="86"/>
      <c r="I19" s="86">
        <f t="shared" si="1"/>
        <v>0</v>
      </c>
      <c r="J19" s="84">
        <v>1382</v>
      </c>
      <c r="K19" s="84">
        <v>1331</v>
      </c>
      <c r="L19" s="84"/>
      <c r="M19" s="87">
        <f t="shared" si="2"/>
        <v>51</v>
      </c>
      <c r="N19" s="86">
        <v>2.76</v>
      </c>
      <c r="O19" s="86">
        <f t="shared" si="3"/>
        <v>140.76</v>
      </c>
      <c r="P19" s="91">
        <f t="shared" si="4"/>
        <v>140.76</v>
      </c>
      <c r="Q19" s="89"/>
      <c r="R19" s="90"/>
      <c r="T19" s="74">
        <f t="shared" si="5"/>
        <v>0</v>
      </c>
    </row>
    <row r="20" spans="1:20" ht="15">
      <c r="A20" s="81"/>
      <c r="B20" s="82">
        <v>13</v>
      </c>
      <c r="C20" s="83" t="s">
        <v>17</v>
      </c>
      <c r="D20" s="84">
        <v>16194</v>
      </c>
      <c r="E20" s="84">
        <v>15411</v>
      </c>
      <c r="F20" s="84"/>
      <c r="G20" s="85">
        <f t="shared" si="0"/>
        <v>783</v>
      </c>
      <c r="H20" s="86">
        <v>0.6</v>
      </c>
      <c r="I20" s="86">
        <f t="shared" si="1"/>
        <v>469.79999999999995</v>
      </c>
      <c r="J20" s="84">
        <v>5</v>
      </c>
      <c r="K20" s="84">
        <v>3</v>
      </c>
      <c r="L20" s="84"/>
      <c r="M20" s="87">
        <f t="shared" si="2"/>
        <v>2</v>
      </c>
      <c r="N20" s="86">
        <v>2.76</v>
      </c>
      <c r="O20" s="86">
        <f t="shared" si="3"/>
        <v>5.52</v>
      </c>
      <c r="P20" s="86">
        <f t="shared" si="4"/>
        <v>475.31999999999994</v>
      </c>
      <c r="Q20" s="88"/>
      <c r="R20" s="90"/>
      <c r="T20" s="74">
        <f t="shared" si="5"/>
        <v>0</v>
      </c>
    </row>
    <row r="21" spans="1:20" ht="15">
      <c r="A21" s="81"/>
      <c r="B21" s="82"/>
      <c r="C21" s="83" t="s">
        <v>17</v>
      </c>
      <c r="D21" s="92"/>
      <c r="E21" s="92"/>
      <c r="F21" s="92"/>
      <c r="G21" s="85">
        <f t="shared" si="0"/>
        <v>0</v>
      </c>
      <c r="H21" s="93">
        <v>0.6</v>
      </c>
      <c r="I21" s="86">
        <f t="shared" si="1"/>
        <v>0</v>
      </c>
      <c r="J21" s="84">
        <v>282</v>
      </c>
      <c r="K21" s="84">
        <v>282</v>
      </c>
      <c r="L21" s="84"/>
      <c r="M21" s="87">
        <f t="shared" si="2"/>
        <v>0</v>
      </c>
      <c r="N21" s="86">
        <v>2.76</v>
      </c>
      <c r="O21" s="86">
        <f t="shared" si="3"/>
        <v>0</v>
      </c>
      <c r="P21" s="86">
        <f t="shared" si="4"/>
        <v>0</v>
      </c>
      <c r="Q21" s="88"/>
      <c r="R21" s="90"/>
      <c r="T21" s="74">
        <f t="shared" si="5"/>
        <v>0</v>
      </c>
    </row>
    <row r="22" spans="1:20" ht="15">
      <c r="A22" s="81"/>
      <c r="B22" s="82">
        <v>14</v>
      </c>
      <c r="C22" s="83" t="s">
        <v>18</v>
      </c>
      <c r="D22" s="84">
        <v>11292</v>
      </c>
      <c r="E22" s="84">
        <v>11292</v>
      </c>
      <c r="F22" s="84"/>
      <c r="G22" s="85">
        <f t="shared" si="0"/>
        <v>0</v>
      </c>
      <c r="H22" s="86">
        <v>0.6</v>
      </c>
      <c r="I22" s="86">
        <f t="shared" si="1"/>
        <v>0</v>
      </c>
      <c r="J22" s="84">
        <v>26</v>
      </c>
      <c r="K22" s="84">
        <v>6</v>
      </c>
      <c r="L22" s="84"/>
      <c r="M22" s="87">
        <f t="shared" si="2"/>
        <v>20</v>
      </c>
      <c r="N22" s="86">
        <v>2.76</v>
      </c>
      <c r="O22" s="86">
        <f t="shared" si="3"/>
        <v>55.199999999999996</v>
      </c>
      <c r="P22" s="86">
        <f t="shared" si="4"/>
        <v>55.199999999999996</v>
      </c>
      <c r="Q22" s="89"/>
      <c r="R22" s="90">
        <v>100.2</v>
      </c>
      <c r="S22" s="74">
        <v>100.2</v>
      </c>
      <c r="T22" s="74">
        <f t="shared" si="5"/>
        <v>0</v>
      </c>
    </row>
    <row r="23" spans="1:20" ht="15">
      <c r="A23" s="81"/>
      <c r="B23" s="82"/>
      <c r="C23" s="83" t="s">
        <v>18</v>
      </c>
      <c r="D23" s="84"/>
      <c r="E23" s="84"/>
      <c r="F23" s="84"/>
      <c r="G23" s="85">
        <f t="shared" si="0"/>
        <v>0</v>
      </c>
      <c r="H23" s="86"/>
      <c r="I23" s="86">
        <f t="shared" si="1"/>
        <v>0</v>
      </c>
      <c r="J23" s="84">
        <v>799</v>
      </c>
      <c r="K23" s="84">
        <v>765</v>
      </c>
      <c r="L23" s="84"/>
      <c r="M23" s="87">
        <f t="shared" si="2"/>
        <v>34</v>
      </c>
      <c r="N23" s="86">
        <v>2.76</v>
      </c>
      <c r="O23" s="86">
        <f t="shared" si="3"/>
        <v>93.839999999999989</v>
      </c>
      <c r="P23" s="86">
        <f t="shared" si="4"/>
        <v>93.839999999999989</v>
      </c>
      <c r="Q23" s="88" t="s">
        <v>135</v>
      </c>
      <c r="R23" s="90"/>
      <c r="T23" s="74">
        <f t="shared" si="5"/>
        <v>0</v>
      </c>
    </row>
    <row r="24" spans="1:20" ht="15">
      <c r="A24" s="81"/>
      <c r="B24" s="82">
        <v>15</v>
      </c>
      <c r="C24" s="83" t="s">
        <v>18</v>
      </c>
      <c r="D24" s="84">
        <v>14510</v>
      </c>
      <c r="E24" s="84">
        <v>13600</v>
      </c>
      <c r="F24" s="84"/>
      <c r="G24" s="85">
        <f t="shared" si="0"/>
        <v>910</v>
      </c>
      <c r="H24" s="86">
        <v>0.6</v>
      </c>
      <c r="I24" s="86">
        <f t="shared" si="1"/>
        <v>546</v>
      </c>
      <c r="J24" s="84">
        <v>1985</v>
      </c>
      <c r="K24" s="84">
        <v>1985</v>
      </c>
      <c r="L24" s="84"/>
      <c r="M24" s="87">
        <f t="shared" si="2"/>
        <v>0</v>
      </c>
      <c r="N24" s="86">
        <v>2.76</v>
      </c>
      <c r="O24" s="86">
        <f t="shared" si="3"/>
        <v>0</v>
      </c>
      <c r="P24" s="86">
        <f t="shared" si="4"/>
        <v>546</v>
      </c>
      <c r="Q24" s="88"/>
      <c r="R24" s="90"/>
      <c r="T24" s="74">
        <f t="shared" si="5"/>
        <v>0</v>
      </c>
    </row>
    <row r="25" spans="1:20" ht="15">
      <c r="A25" s="81"/>
      <c r="B25" s="82">
        <v>16</v>
      </c>
      <c r="C25" s="83" t="s">
        <v>19</v>
      </c>
      <c r="D25" s="84">
        <v>9627</v>
      </c>
      <c r="E25" s="84">
        <v>8468</v>
      </c>
      <c r="F25" s="84"/>
      <c r="G25" s="85">
        <f t="shared" si="0"/>
        <v>1159</v>
      </c>
      <c r="H25" s="86">
        <v>0.6</v>
      </c>
      <c r="I25" s="86">
        <f t="shared" si="1"/>
        <v>695.4</v>
      </c>
      <c r="J25" s="84">
        <v>1032</v>
      </c>
      <c r="K25" s="84">
        <v>992</v>
      </c>
      <c r="L25" s="84"/>
      <c r="M25" s="87">
        <f t="shared" si="2"/>
        <v>40</v>
      </c>
      <c r="N25" s="86">
        <v>2.76</v>
      </c>
      <c r="O25" s="86">
        <f t="shared" si="3"/>
        <v>110.39999999999999</v>
      </c>
      <c r="P25" s="86">
        <f t="shared" si="4"/>
        <v>805.8</v>
      </c>
      <c r="Q25" s="89"/>
      <c r="R25" s="90">
        <v>575.04</v>
      </c>
      <c r="S25" s="74">
        <v>575</v>
      </c>
      <c r="T25" s="74">
        <f t="shared" si="5"/>
        <v>3.999999999996362E-2</v>
      </c>
    </row>
    <row r="26" spans="1:20" ht="15">
      <c r="A26" s="81"/>
      <c r="B26" s="82">
        <v>17</v>
      </c>
      <c r="C26" s="83" t="s">
        <v>20</v>
      </c>
      <c r="D26" s="84">
        <v>276</v>
      </c>
      <c r="E26" s="84">
        <v>276</v>
      </c>
      <c r="F26" s="84"/>
      <c r="G26" s="85">
        <f t="shared" si="0"/>
        <v>0</v>
      </c>
      <c r="H26" s="86">
        <v>0.6</v>
      </c>
      <c r="I26" s="86">
        <f t="shared" si="1"/>
        <v>0</v>
      </c>
      <c r="J26" s="84">
        <v>34</v>
      </c>
      <c r="K26" s="84">
        <v>34</v>
      </c>
      <c r="L26" s="84"/>
      <c r="M26" s="87">
        <f t="shared" si="2"/>
        <v>0</v>
      </c>
      <c r="N26" s="86">
        <v>2.76</v>
      </c>
      <c r="O26" s="86">
        <f t="shared" si="3"/>
        <v>0</v>
      </c>
      <c r="P26" s="86">
        <f t="shared" si="4"/>
        <v>0</v>
      </c>
      <c r="Q26" s="89"/>
      <c r="R26" s="90">
        <v>0</v>
      </c>
      <c r="T26" s="74">
        <f t="shared" si="5"/>
        <v>0</v>
      </c>
    </row>
    <row r="27" spans="1:20" ht="15">
      <c r="A27" s="81"/>
      <c r="B27" s="82">
        <v>18</v>
      </c>
      <c r="C27" s="83" t="s">
        <v>21</v>
      </c>
      <c r="D27" s="84">
        <v>26173</v>
      </c>
      <c r="E27" s="84">
        <v>25282</v>
      </c>
      <c r="F27" s="84"/>
      <c r="G27" s="85">
        <f t="shared" si="0"/>
        <v>891</v>
      </c>
      <c r="H27" s="86">
        <v>0.6</v>
      </c>
      <c r="I27" s="86">
        <f t="shared" si="1"/>
        <v>534.6</v>
      </c>
      <c r="J27" s="84">
        <v>17</v>
      </c>
      <c r="K27" s="84">
        <v>7</v>
      </c>
      <c r="L27" s="84"/>
      <c r="M27" s="87">
        <f t="shared" si="2"/>
        <v>10</v>
      </c>
      <c r="N27" s="86">
        <v>2.76</v>
      </c>
      <c r="O27" s="86">
        <f t="shared" si="3"/>
        <v>27.599999999999998</v>
      </c>
      <c r="P27" s="86">
        <f t="shared" si="4"/>
        <v>562.20000000000005</v>
      </c>
      <c r="Q27" s="88"/>
      <c r="R27" s="90">
        <v>142.80000000000001</v>
      </c>
      <c r="S27" s="74">
        <v>142.80000000000001</v>
      </c>
      <c r="T27" s="74">
        <f t="shared" si="5"/>
        <v>0</v>
      </c>
    </row>
    <row r="28" spans="1:20" ht="15">
      <c r="A28" s="81"/>
      <c r="B28" s="82"/>
      <c r="C28" s="83" t="s">
        <v>21</v>
      </c>
      <c r="D28" s="84"/>
      <c r="E28" s="84"/>
      <c r="F28" s="84"/>
      <c r="G28" s="85">
        <f t="shared" si="0"/>
        <v>0</v>
      </c>
      <c r="H28" s="86"/>
      <c r="I28" s="86">
        <f t="shared" si="1"/>
        <v>0</v>
      </c>
      <c r="J28" s="84">
        <v>544</v>
      </c>
      <c r="K28" s="84">
        <v>518</v>
      </c>
      <c r="L28" s="84"/>
      <c r="M28" s="87">
        <f t="shared" si="2"/>
        <v>26</v>
      </c>
      <c r="N28" s="86">
        <v>2.76</v>
      </c>
      <c r="O28" s="86">
        <f t="shared" si="3"/>
        <v>71.759999999999991</v>
      </c>
      <c r="P28" s="86">
        <f t="shared" si="4"/>
        <v>71.759999999999991</v>
      </c>
      <c r="Q28" s="88"/>
      <c r="R28" s="90"/>
      <c r="T28" s="74">
        <f t="shared" si="5"/>
        <v>0</v>
      </c>
    </row>
    <row r="29" spans="1:20" ht="15">
      <c r="A29" s="81"/>
      <c r="B29" s="82">
        <v>19</v>
      </c>
      <c r="C29" s="83" t="s">
        <v>22</v>
      </c>
      <c r="D29" s="84">
        <v>1980</v>
      </c>
      <c r="E29" s="84">
        <v>1814</v>
      </c>
      <c r="F29" s="84"/>
      <c r="G29" s="85">
        <f t="shared" si="0"/>
        <v>166</v>
      </c>
      <c r="H29" s="86">
        <v>0.6</v>
      </c>
      <c r="I29" s="86">
        <f t="shared" si="1"/>
        <v>99.6</v>
      </c>
      <c r="J29" s="84">
        <v>653</v>
      </c>
      <c r="K29" s="84">
        <v>620</v>
      </c>
      <c r="L29" s="84"/>
      <c r="M29" s="87">
        <f t="shared" si="2"/>
        <v>33</v>
      </c>
      <c r="N29" s="86">
        <v>2.76</v>
      </c>
      <c r="O29" s="86">
        <f t="shared" si="3"/>
        <v>91.08</v>
      </c>
      <c r="P29" s="86">
        <f t="shared" si="4"/>
        <v>190.68</v>
      </c>
      <c r="Q29" s="88"/>
      <c r="R29" s="90">
        <v>162</v>
      </c>
      <c r="S29" s="74">
        <v>162</v>
      </c>
      <c r="T29" s="74">
        <f t="shared" si="5"/>
        <v>0</v>
      </c>
    </row>
    <row r="30" spans="1:20" ht="15">
      <c r="A30" s="81"/>
      <c r="B30" s="82">
        <v>20</v>
      </c>
      <c r="C30" s="83" t="s">
        <v>23</v>
      </c>
      <c r="D30" s="84">
        <v>1979</v>
      </c>
      <c r="E30" s="84">
        <v>1642</v>
      </c>
      <c r="F30" s="84"/>
      <c r="G30" s="85">
        <f t="shared" si="0"/>
        <v>337</v>
      </c>
      <c r="H30" s="86">
        <v>0.6</v>
      </c>
      <c r="I30" s="86">
        <f t="shared" si="1"/>
        <v>202.2</v>
      </c>
      <c r="J30" s="84">
        <v>614</v>
      </c>
      <c r="K30" s="84">
        <v>595</v>
      </c>
      <c r="L30" s="84"/>
      <c r="M30" s="87">
        <f t="shared" si="2"/>
        <v>19</v>
      </c>
      <c r="N30" s="86">
        <v>2.76</v>
      </c>
      <c r="O30" s="86">
        <f t="shared" si="3"/>
        <v>52.44</v>
      </c>
      <c r="P30" s="86">
        <f t="shared" si="4"/>
        <v>254.64</v>
      </c>
      <c r="Q30" s="89"/>
      <c r="R30" s="90">
        <v>131.76</v>
      </c>
      <c r="S30" s="74">
        <v>131.76</v>
      </c>
      <c r="T30" s="74">
        <f t="shared" si="5"/>
        <v>0</v>
      </c>
    </row>
    <row r="31" spans="1:20" ht="15">
      <c r="A31" s="81"/>
      <c r="B31" s="82">
        <v>21</v>
      </c>
      <c r="C31" s="83" t="s">
        <v>24</v>
      </c>
      <c r="D31" s="84">
        <v>8256</v>
      </c>
      <c r="E31" s="84">
        <v>7826</v>
      </c>
      <c r="F31" s="84"/>
      <c r="G31" s="85">
        <f t="shared" si="0"/>
        <v>430</v>
      </c>
      <c r="H31" s="86">
        <v>0.6</v>
      </c>
      <c r="I31" s="86">
        <f t="shared" si="1"/>
        <v>258</v>
      </c>
      <c r="J31" s="84">
        <v>711</v>
      </c>
      <c r="K31" s="84">
        <v>665</v>
      </c>
      <c r="L31" s="84"/>
      <c r="M31" s="87">
        <f t="shared" si="2"/>
        <v>46</v>
      </c>
      <c r="N31" s="86">
        <v>2.76</v>
      </c>
      <c r="O31" s="86">
        <f t="shared" si="3"/>
        <v>126.96</v>
      </c>
      <c r="P31" s="86">
        <f t="shared" si="4"/>
        <v>384.96</v>
      </c>
      <c r="Q31" s="88"/>
      <c r="R31" s="90">
        <v>0</v>
      </c>
      <c r="S31" s="74">
        <v>0</v>
      </c>
      <c r="T31" s="74">
        <f t="shared" si="5"/>
        <v>0</v>
      </c>
    </row>
    <row r="32" spans="1:20" ht="15">
      <c r="A32" s="81"/>
      <c r="B32" s="82">
        <v>22</v>
      </c>
      <c r="C32" s="83" t="s">
        <v>25</v>
      </c>
      <c r="D32" s="84">
        <v>8280</v>
      </c>
      <c r="E32" s="84">
        <v>7380</v>
      </c>
      <c r="F32" s="84"/>
      <c r="G32" s="85">
        <f t="shared" si="0"/>
        <v>900</v>
      </c>
      <c r="H32" s="86">
        <v>0.6</v>
      </c>
      <c r="I32" s="86">
        <f t="shared" si="1"/>
        <v>540</v>
      </c>
      <c r="J32" s="84">
        <v>684</v>
      </c>
      <c r="K32" s="84">
        <v>647</v>
      </c>
      <c r="L32" s="84"/>
      <c r="M32" s="87">
        <f t="shared" si="2"/>
        <v>37</v>
      </c>
      <c r="N32" s="86">
        <v>2.76</v>
      </c>
      <c r="O32" s="86">
        <f t="shared" si="3"/>
        <v>102.11999999999999</v>
      </c>
      <c r="P32" s="86">
        <f t="shared" si="4"/>
        <v>642.12</v>
      </c>
      <c r="Q32" s="89"/>
      <c r="R32" s="90">
        <v>194.76</v>
      </c>
      <c r="S32" s="74">
        <v>194.76</v>
      </c>
      <c r="T32" s="74">
        <f t="shared" si="5"/>
        <v>0</v>
      </c>
    </row>
    <row r="33" spans="1:20" ht="15">
      <c r="A33" s="81"/>
      <c r="B33" s="82">
        <v>23</v>
      </c>
      <c r="C33" s="83" t="s">
        <v>26</v>
      </c>
      <c r="D33" s="84">
        <v>17106</v>
      </c>
      <c r="E33" s="84">
        <v>16336</v>
      </c>
      <c r="F33" s="84"/>
      <c r="G33" s="85">
        <f t="shared" si="0"/>
        <v>770</v>
      </c>
      <c r="H33" s="86">
        <v>0.6</v>
      </c>
      <c r="I33" s="86">
        <f t="shared" si="1"/>
        <v>462</v>
      </c>
      <c r="J33" s="84">
        <v>739</v>
      </c>
      <c r="K33" s="84">
        <v>717</v>
      </c>
      <c r="L33" s="84"/>
      <c r="M33" s="87">
        <f t="shared" si="2"/>
        <v>22</v>
      </c>
      <c r="N33" s="86">
        <v>2.76</v>
      </c>
      <c r="O33" s="86">
        <f t="shared" si="3"/>
        <v>60.72</v>
      </c>
      <c r="P33" s="86">
        <f t="shared" si="4"/>
        <v>522.72</v>
      </c>
      <c r="Q33" s="88"/>
      <c r="R33" s="90"/>
      <c r="T33" s="74">
        <f t="shared" si="5"/>
        <v>0</v>
      </c>
    </row>
    <row r="34" spans="1:20" ht="15">
      <c r="A34" s="81"/>
      <c r="B34" s="82">
        <v>24</v>
      </c>
      <c r="C34" s="83" t="s">
        <v>27</v>
      </c>
      <c r="D34" s="84">
        <v>19742</v>
      </c>
      <c r="E34" s="84">
        <v>18180</v>
      </c>
      <c r="F34" s="84"/>
      <c r="G34" s="85">
        <f t="shared" si="0"/>
        <v>1562</v>
      </c>
      <c r="H34" s="86">
        <v>0.6</v>
      </c>
      <c r="I34" s="86">
        <f t="shared" si="1"/>
        <v>937.19999999999993</v>
      </c>
      <c r="J34" s="84">
        <v>918</v>
      </c>
      <c r="K34" s="84">
        <v>877</v>
      </c>
      <c r="L34" s="84"/>
      <c r="M34" s="87">
        <f t="shared" si="2"/>
        <v>41</v>
      </c>
      <c r="N34" s="86">
        <v>2.76</v>
      </c>
      <c r="O34" s="86">
        <f t="shared" si="3"/>
        <v>113.16</v>
      </c>
      <c r="P34" s="86">
        <f t="shared" si="4"/>
        <v>1050.3599999999999</v>
      </c>
      <c r="Q34" s="89"/>
      <c r="R34" s="90">
        <v>471.36</v>
      </c>
      <c r="S34" s="74">
        <v>471.36</v>
      </c>
      <c r="T34" s="74">
        <f t="shared" si="5"/>
        <v>0</v>
      </c>
    </row>
    <row r="35" spans="1:20" ht="15">
      <c r="A35" s="81"/>
      <c r="B35" s="82">
        <v>25</v>
      </c>
      <c r="C35" s="83" t="s">
        <v>28</v>
      </c>
      <c r="D35" s="84">
        <v>24976</v>
      </c>
      <c r="E35" s="84">
        <v>22706</v>
      </c>
      <c r="F35" s="84"/>
      <c r="G35" s="85">
        <f t="shared" si="0"/>
        <v>2270</v>
      </c>
      <c r="H35" s="86">
        <v>0.6</v>
      </c>
      <c r="I35" s="86">
        <f t="shared" si="1"/>
        <v>1362</v>
      </c>
      <c r="J35" s="84">
        <v>521</v>
      </c>
      <c r="K35" s="84">
        <v>453</v>
      </c>
      <c r="L35" s="84"/>
      <c r="M35" s="87">
        <f t="shared" si="2"/>
        <v>68</v>
      </c>
      <c r="N35" s="86">
        <v>2.76</v>
      </c>
      <c r="O35" s="86">
        <f t="shared" si="3"/>
        <v>187.67999999999998</v>
      </c>
      <c r="P35" s="86">
        <f t="shared" si="4"/>
        <v>1549.68</v>
      </c>
      <c r="Q35" s="88" t="s">
        <v>136</v>
      </c>
      <c r="R35" s="90"/>
      <c r="T35" s="74">
        <f t="shared" si="5"/>
        <v>0</v>
      </c>
    </row>
    <row r="36" spans="1:20" ht="15">
      <c r="A36" s="81"/>
      <c r="B36" s="82">
        <v>26</v>
      </c>
      <c r="C36" s="83" t="s">
        <v>29</v>
      </c>
      <c r="D36" s="84">
        <v>12961</v>
      </c>
      <c r="E36" s="84">
        <v>12251</v>
      </c>
      <c r="F36" s="84"/>
      <c r="G36" s="85">
        <f t="shared" si="0"/>
        <v>710</v>
      </c>
      <c r="H36" s="86">
        <v>0.6</v>
      </c>
      <c r="I36" s="86">
        <f t="shared" si="1"/>
        <v>426</v>
      </c>
      <c r="J36" s="84">
        <v>20</v>
      </c>
      <c r="K36" s="84">
        <v>0</v>
      </c>
      <c r="L36" s="84"/>
      <c r="M36" s="87">
        <f t="shared" si="2"/>
        <v>20</v>
      </c>
      <c r="N36" s="86">
        <v>2.76</v>
      </c>
      <c r="O36" s="86">
        <f t="shared" si="3"/>
        <v>55.199999999999996</v>
      </c>
      <c r="P36" s="86">
        <f t="shared" si="4"/>
        <v>481.2</v>
      </c>
      <c r="Q36" s="88" t="s">
        <v>136</v>
      </c>
      <c r="R36" s="90"/>
      <c r="T36" s="74">
        <f t="shared" si="5"/>
        <v>0</v>
      </c>
    </row>
    <row r="37" spans="1:20" ht="15">
      <c r="A37" s="81"/>
      <c r="B37" s="82">
        <v>27</v>
      </c>
      <c r="C37" s="83" t="s">
        <v>30</v>
      </c>
      <c r="D37" s="84">
        <v>13892</v>
      </c>
      <c r="E37" s="84">
        <v>13225</v>
      </c>
      <c r="F37" s="84"/>
      <c r="G37" s="85">
        <f t="shared" si="0"/>
        <v>667</v>
      </c>
      <c r="H37" s="86">
        <v>0.6</v>
      </c>
      <c r="I37" s="86">
        <f t="shared" si="1"/>
        <v>400.2</v>
      </c>
      <c r="J37" s="84">
        <v>700</v>
      </c>
      <c r="K37" s="84">
        <v>700</v>
      </c>
      <c r="L37" s="84"/>
      <c r="M37" s="87">
        <f t="shared" si="2"/>
        <v>0</v>
      </c>
      <c r="N37" s="86">
        <v>2.76</v>
      </c>
      <c r="O37" s="86">
        <f t="shared" si="3"/>
        <v>0</v>
      </c>
      <c r="P37" s="86">
        <f t="shared" si="4"/>
        <v>400.2</v>
      </c>
      <c r="Q37" s="89"/>
      <c r="R37" s="90">
        <v>246.6</v>
      </c>
      <c r="S37" s="74">
        <v>246.6</v>
      </c>
      <c r="T37" s="74">
        <f t="shared" si="5"/>
        <v>0</v>
      </c>
    </row>
    <row r="38" spans="1:20" ht="15">
      <c r="A38" s="81"/>
      <c r="B38" s="82">
        <v>28</v>
      </c>
      <c r="C38" s="83" t="s">
        <v>31</v>
      </c>
      <c r="D38" s="84">
        <v>19244</v>
      </c>
      <c r="E38" s="84">
        <v>18604</v>
      </c>
      <c r="F38" s="84"/>
      <c r="G38" s="85">
        <f t="shared" si="0"/>
        <v>640</v>
      </c>
      <c r="H38" s="86">
        <v>0.6</v>
      </c>
      <c r="I38" s="86">
        <f t="shared" si="1"/>
        <v>384</v>
      </c>
      <c r="J38" s="84">
        <v>455</v>
      </c>
      <c r="K38" s="84">
        <v>429</v>
      </c>
      <c r="L38" s="84"/>
      <c r="M38" s="87">
        <f t="shared" si="2"/>
        <v>26</v>
      </c>
      <c r="N38" s="86">
        <v>2.76</v>
      </c>
      <c r="O38" s="86">
        <f t="shared" si="3"/>
        <v>71.759999999999991</v>
      </c>
      <c r="P38" s="86">
        <f t="shared" si="4"/>
        <v>455.76</v>
      </c>
      <c r="Q38" s="89"/>
      <c r="R38" s="90">
        <v>353.76</v>
      </c>
      <c r="S38" s="74">
        <v>353.76</v>
      </c>
      <c r="T38" s="74">
        <f t="shared" si="5"/>
        <v>0</v>
      </c>
    </row>
    <row r="39" spans="1:20" ht="15">
      <c r="A39" s="81"/>
      <c r="B39" s="82">
        <v>29</v>
      </c>
      <c r="C39" s="83" t="s">
        <v>32</v>
      </c>
      <c r="D39" s="84">
        <v>14271</v>
      </c>
      <c r="E39" s="84">
        <v>13712</v>
      </c>
      <c r="F39" s="84"/>
      <c r="G39" s="85">
        <f t="shared" si="0"/>
        <v>559</v>
      </c>
      <c r="H39" s="86">
        <v>0.6</v>
      </c>
      <c r="I39" s="86">
        <f t="shared" si="1"/>
        <v>335.4</v>
      </c>
      <c r="J39" s="84">
        <v>599</v>
      </c>
      <c r="K39" s="84">
        <v>574</v>
      </c>
      <c r="L39" s="84"/>
      <c r="M39" s="87">
        <f t="shared" si="2"/>
        <v>25</v>
      </c>
      <c r="N39" s="86">
        <v>2.76</v>
      </c>
      <c r="O39" s="86">
        <f t="shared" si="3"/>
        <v>69</v>
      </c>
      <c r="P39" s="86">
        <f t="shared" si="4"/>
        <v>404.4</v>
      </c>
      <c r="Q39" s="89"/>
      <c r="R39" s="90">
        <v>281.16000000000003</v>
      </c>
      <c r="S39" s="74">
        <v>281.16000000000003</v>
      </c>
      <c r="T39" s="74">
        <f t="shared" si="5"/>
        <v>0</v>
      </c>
    </row>
    <row r="40" spans="1:20" ht="15">
      <c r="A40" s="81"/>
      <c r="B40" s="82">
        <v>30</v>
      </c>
      <c r="C40" s="83" t="s">
        <v>33</v>
      </c>
      <c r="D40" s="84">
        <v>16076</v>
      </c>
      <c r="E40" s="84">
        <v>15930</v>
      </c>
      <c r="F40" s="84"/>
      <c r="G40" s="85">
        <f t="shared" si="0"/>
        <v>146</v>
      </c>
      <c r="H40" s="86">
        <v>0.6</v>
      </c>
      <c r="I40" s="86">
        <f t="shared" si="1"/>
        <v>87.6</v>
      </c>
      <c r="J40" s="84">
        <v>38</v>
      </c>
      <c r="K40" s="84">
        <v>14</v>
      </c>
      <c r="L40" s="84"/>
      <c r="M40" s="87">
        <f t="shared" si="2"/>
        <v>24</v>
      </c>
      <c r="N40" s="86">
        <v>2.76</v>
      </c>
      <c r="O40" s="86">
        <f t="shared" si="3"/>
        <v>66.239999999999995</v>
      </c>
      <c r="P40" s="86">
        <f t="shared" si="4"/>
        <v>153.83999999999997</v>
      </c>
      <c r="Q40" s="88"/>
      <c r="R40" s="90">
        <v>281.39999999999998</v>
      </c>
      <c r="S40" s="74">
        <v>281.39999999999998</v>
      </c>
      <c r="T40" s="74">
        <f t="shared" si="5"/>
        <v>0</v>
      </c>
    </row>
    <row r="41" spans="1:20" ht="15">
      <c r="A41" s="81"/>
      <c r="B41" s="82">
        <v>31</v>
      </c>
      <c r="C41" s="83" t="s">
        <v>34</v>
      </c>
      <c r="D41" s="84">
        <v>14878</v>
      </c>
      <c r="E41" s="84">
        <v>13561</v>
      </c>
      <c r="F41" s="84"/>
      <c r="G41" s="85">
        <f t="shared" si="0"/>
        <v>1317</v>
      </c>
      <c r="H41" s="86">
        <v>0.6</v>
      </c>
      <c r="I41" s="86">
        <f t="shared" si="1"/>
        <v>790.19999999999993</v>
      </c>
      <c r="J41" s="84">
        <v>225</v>
      </c>
      <c r="K41" s="84">
        <v>177</v>
      </c>
      <c r="L41" s="84"/>
      <c r="M41" s="87">
        <f t="shared" si="2"/>
        <v>48</v>
      </c>
      <c r="N41" s="86">
        <v>2.76</v>
      </c>
      <c r="O41" s="86">
        <f t="shared" si="3"/>
        <v>132.47999999999999</v>
      </c>
      <c r="P41" s="86">
        <f t="shared" si="4"/>
        <v>922.68</v>
      </c>
      <c r="Q41" s="88" t="s">
        <v>135</v>
      </c>
      <c r="R41" s="90">
        <v>152.4</v>
      </c>
      <c r="S41" s="74">
        <v>152.4</v>
      </c>
      <c r="T41" s="74">
        <f t="shared" si="5"/>
        <v>0</v>
      </c>
    </row>
    <row r="42" spans="1:20" ht="15">
      <c r="A42" s="81"/>
      <c r="B42" s="82">
        <v>32</v>
      </c>
      <c r="C42" s="83" t="s">
        <v>35</v>
      </c>
      <c r="D42" s="84">
        <v>22616</v>
      </c>
      <c r="E42" s="84">
        <v>21766</v>
      </c>
      <c r="F42" s="84"/>
      <c r="G42" s="85">
        <f t="shared" si="0"/>
        <v>850</v>
      </c>
      <c r="H42" s="86">
        <v>0.6</v>
      </c>
      <c r="I42" s="86">
        <f t="shared" si="1"/>
        <v>510</v>
      </c>
      <c r="J42" s="84">
        <v>896</v>
      </c>
      <c r="K42" s="84">
        <v>859</v>
      </c>
      <c r="L42" s="84"/>
      <c r="M42" s="87">
        <f t="shared" si="2"/>
        <v>37</v>
      </c>
      <c r="N42" s="86">
        <v>2.76</v>
      </c>
      <c r="O42" s="86">
        <f t="shared" si="3"/>
        <v>102.11999999999999</v>
      </c>
      <c r="P42" s="86">
        <f t="shared" si="4"/>
        <v>612.12</v>
      </c>
      <c r="Q42" s="88"/>
      <c r="R42" s="90">
        <v>617.4</v>
      </c>
      <c r="S42" s="74">
        <v>617</v>
      </c>
      <c r="T42" s="74">
        <f t="shared" si="5"/>
        <v>0.39999999999997726</v>
      </c>
    </row>
    <row r="43" spans="1:20" ht="15">
      <c r="A43" s="81"/>
      <c r="B43" s="82">
        <v>33</v>
      </c>
      <c r="C43" s="83" t="s">
        <v>35</v>
      </c>
      <c r="D43" s="84">
        <v>59098</v>
      </c>
      <c r="E43" s="84">
        <v>57727</v>
      </c>
      <c r="F43" s="84"/>
      <c r="G43" s="85">
        <f t="shared" si="0"/>
        <v>1371</v>
      </c>
      <c r="H43" s="86">
        <v>0.6</v>
      </c>
      <c r="I43" s="86">
        <f t="shared" si="1"/>
        <v>822.6</v>
      </c>
      <c r="J43" s="84">
        <v>2122</v>
      </c>
      <c r="K43" s="84">
        <v>2085</v>
      </c>
      <c r="L43" s="84"/>
      <c r="M43" s="87">
        <f t="shared" si="2"/>
        <v>37</v>
      </c>
      <c r="N43" s="86">
        <v>2.76</v>
      </c>
      <c r="O43" s="86">
        <f t="shared" si="3"/>
        <v>102.11999999999999</v>
      </c>
      <c r="P43" s="86">
        <f t="shared" si="4"/>
        <v>924.72</v>
      </c>
      <c r="Q43" s="88"/>
      <c r="R43" s="90"/>
      <c r="T43" s="74">
        <f t="shared" si="5"/>
        <v>0</v>
      </c>
    </row>
    <row r="44" spans="1:20" ht="15">
      <c r="A44" s="81"/>
      <c r="B44" s="82">
        <v>34</v>
      </c>
      <c r="C44" s="83" t="s">
        <v>36</v>
      </c>
      <c r="D44" s="84">
        <v>16129</v>
      </c>
      <c r="E44" s="84">
        <v>15724</v>
      </c>
      <c r="F44" s="84"/>
      <c r="G44" s="85">
        <f t="shared" si="0"/>
        <v>405</v>
      </c>
      <c r="H44" s="86">
        <v>0.6</v>
      </c>
      <c r="I44" s="86">
        <f t="shared" si="1"/>
        <v>243</v>
      </c>
      <c r="J44" s="84">
        <v>1528</v>
      </c>
      <c r="K44" s="84">
        <v>1491</v>
      </c>
      <c r="L44" s="84"/>
      <c r="M44" s="87">
        <f t="shared" si="2"/>
        <v>37</v>
      </c>
      <c r="N44" s="86">
        <v>2.76</v>
      </c>
      <c r="O44" s="86">
        <f t="shared" si="3"/>
        <v>102.11999999999999</v>
      </c>
      <c r="P44" s="86">
        <f t="shared" si="4"/>
        <v>345.12</v>
      </c>
      <c r="Q44" s="89"/>
      <c r="R44" s="90">
        <v>683.4</v>
      </c>
      <c r="S44" s="74">
        <v>683</v>
      </c>
      <c r="T44" s="74">
        <f t="shared" si="5"/>
        <v>0.39999999999997726</v>
      </c>
    </row>
    <row r="45" spans="1:20" ht="15">
      <c r="A45" s="81"/>
      <c r="B45" s="82">
        <v>35</v>
      </c>
      <c r="C45" s="83" t="s">
        <v>37</v>
      </c>
      <c r="D45" s="84">
        <v>12697</v>
      </c>
      <c r="E45" s="84">
        <v>12407</v>
      </c>
      <c r="F45" s="84"/>
      <c r="G45" s="85">
        <f t="shared" si="0"/>
        <v>290</v>
      </c>
      <c r="H45" s="86">
        <v>0.6</v>
      </c>
      <c r="I45" s="86">
        <f t="shared" si="1"/>
        <v>174</v>
      </c>
      <c r="J45" s="84">
        <v>842</v>
      </c>
      <c r="K45" s="84">
        <v>825</v>
      </c>
      <c r="L45" s="84"/>
      <c r="M45" s="87">
        <f t="shared" si="2"/>
        <v>17</v>
      </c>
      <c r="N45" s="86">
        <v>2.76</v>
      </c>
      <c r="O45" s="86">
        <f t="shared" si="3"/>
        <v>46.919999999999995</v>
      </c>
      <c r="P45" s="86">
        <f t="shared" si="4"/>
        <v>220.92</v>
      </c>
      <c r="Q45" s="94"/>
      <c r="R45" s="90">
        <v>135.6</v>
      </c>
      <c r="S45" s="74">
        <v>135.6</v>
      </c>
      <c r="T45" s="74">
        <f t="shared" si="5"/>
        <v>0</v>
      </c>
    </row>
    <row r="46" spans="1:20" ht="15">
      <c r="A46" s="81"/>
      <c r="B46" s="82">
        <v>36</v>
      </c>
      <c r="C46" s="83" t="s">
        <v>38</v>
      </c>
      <c r="D46" s="84">
        <v>18451</v>
      </c>
      <c r="E46" s="84">
        <v>17561</v>
      </c>
      <c r="F46" s="84"/>
      <c r="G46" s="85">
        <f t="shared" si="0"/>
        <v>890</v>
      </c>
      <c r="H46" s="86">
        <v>0.6</v>
      </c>
      <c r="I46" s="86">
        <f t="shared" si="1"/>
        <v>534</v>
      </c>
      <c r="J46" s="84">
        <v>1042</v>
      </c>
      <c r="K46" s="84">
        <v>1020</v>
      </c>
      <c r="L46" s="84"/>
      <c r="M46" s="87">
        <f t="shared" si="2"/>
        <v>22</v>
      </c>
      <c r="N46" s="86">
        <v>2.76</v>
      </c>
      <c r="O46" s="86">
        <f t="shared" si="3"/>
        <v>60.72</v>
      </c>
      <c r="P46" s="86">
        <f t="shared" si="4"/>
        <v>594.72</v>
      </c>
      <c r="Q46" s="89"/>
      <c r="R46" s="90">
        <v>265.2</v>
      </c>
      <c r="S46" s="74">
        <v>265.2</v>
      </c>
      <c r="T46" s="74">
        <f t="shared" si="5"/>
        <v>0</v>
      </c>
    </row>
    <row r="47" spans="1:20" ht="15">
      <c r="A47" s="81"/>
      <c r="B47" s="82">
        <v>37</v>
      </c>
      <c r="C47" s="83" t="s">
        <v>39</v>
      </c>
      <c r="D47" s="84">
        <v>31907</v>
      </c>
      <c r="E47" s="84">
        <v>30505</v>
      </c>
      <c r="F47" s="84"/>
      <c r="G47" s="85">
        <f t="shared" si="0"/>
        <v>1402</v>
      </c>
      <c r="H47" s="86">
        <v>0.6</v>
      </c>
      <c r="I47" s="86">
        <f t="shared" si="1"/>
        <v>841.19999999999993</v>
      </c>
      <c r="J47" s="84">
        <v>866</v>
      </c>
      <c r="K47" s="84">
        <v>837</v>
      </c>
      <c r="L47" s="84"/>
      <c r="M47" s="87">
        <f t="shared" si="2"/>
        <v>29</v>
      </c>
      <c r="N47" s="86">
        <v>2.76</v>
      </c>
      <c r="O47" s="86">
        <f t="shared" si="3"/>
        <v>80.039999999999992</v>
      </c>
      <c r="P47" s="86">
        <f t="shared" si="4"/>
        <v>921.2399999999999</v>
      </c>
      <c r="Q47" s="89"/>
      <c r="R47" s="90">
        <v>268.8</v>
      </c>
      <c r="S47" s="74">
        <v>268.8</v>
      </c>
      <c r="T47" s="74">
        <f t="shared" si="5"/>
        <v>0</v>
      </c>
    </row>
    <row r="48" spans="1:20" ht="15">
      <c r="A48" s="81"/>
      <c r="B48" s="82">
        <v>38</v>
      </c>
      <c r="C48" s="83" t="s">
        <v>40</v>
      </c>
      <c r="D48" s="84">
        <v>27411</v>
      </c>
      <c r="E48" s="84">
        <v>27340</v>
      </c>
      <c r="F48" s="84"/>
      <c r="G48" s="85">
        <f t="shared" si="0"/>
        <v>71</v>
      </c>
      <c r="H48" s="86">
        <v>0.6</v>
      </c>
      <c r="I48" s="86">
        <f t="shared" si="1"/>
        <v>42.6</v>
      </c>
      <c r="J48" s="84">
        <v>2187</v>
      </c>
      <c r="K48" s="84">
        <v>2181</v>
      </c>
      <c r="L48" s="84"/>
      <c r="M48" s="87">
        <f t="shared" si="2"/>
        <v>6</v>
      </c>
      <c r="N48" s="86">
        <v>2.76</v>
      </c>
      <c r="O48" s="86">
        <f t="shared" si="3"/>
        <v>16.559999999999999</v>
      </c>
      <c r="P48" s="86">
        <f t="shared" si="4"/>
        <v>59.16</v>
      </c>
      <c r="Q48" s="89"/>
      <c r="R48" s="90">
        <v>414.6</v>
      </c>
      <c r="S48" s="74">
        <v>414.6</v>
      </c>
      <c r="T48" s="74">
        <f t="shared" si="5"/>
        <v>0</v>
      </c>
    </row>
    <row r="49" spans="1:20" ht="15">
      <c r="A49" s="81"/>
      <c r="B49" s="82">
        <v>39</v>
      </c>
      <c r="C49" s="83" t="s">
        <v>41</v>
      </c>
      <c r="D49" s="84">
        <v>8930</v>
      </c>
      <c r="E49" s="84">
        <v>8541</v>
      </c>
      <c r="F49" s="84"/>
      <c r="G49" s="85">
        <f t="shared" si="0"/>
        <v>389</v>
      </c>
      <c r="H49" s="86">
        <v>0.6</v>
      </c>
      <c r="I49" s="86">
        <f t="shared" si="1"/>
        <v>233.39999999999998</v>
      </c>
      <c r="J49" s="84">
        <v>392</v>
      </c>
      <c r="K49" s="84">
        <v>375</v>
      </c>
      <c r="L49" s="84"/>
      <c r="M49" s="87">
        <f t="shared" si="2"/>
        <v>17</v>
      </c>
      <c r="N49" s="86">
        <v>2.76</v>
      </c>
      <c r="O49" s="86">
        <f t="shared" si="3"/>
        <v>46.919999999999995</v>
      </c>
      <c r="P49" s="86">
        <f t="shared" si="4"/>
        <v>280.32</v>
      </c>
      <c r="Q49" s="89"/>
      <c r="R49" s="90">
        <v>246.48</v>
      </c>
      <c r="S49" s="74">
        <v>246.88</v>
      </c>
      <c r="T49" s="74">
        <f t="shared" si="5"/>
        <v>-0.40000000000000568</v>
      </c>
    </row>
    <row r="50" spans="1:20" ht="15">
      <c r="A50" s="81"/>
      <c r="B50" s="82">
        <v>40</v>
      </c>
      <c r="C50" s="83" t="s">
        <v>42</v>
      </c>
      <c r="D50" s="84">
        <v>1117</v>
      </c>
      <c r="E50" s="84">
        <v>218</v>
      </c>
      <c r="F50" s="84"/>
      <c r="G50" s="85">
        <f t="shared" si="0"/>
        <v>899</v>
      </c>
      <c r="H50" s="86">
        <v>0.6</v>
      </c>
      <c r="I50" s="86">
        <f t="shared" si="1"/>
        <v>539.4</v>
      </c>
      <c r="J50" s="84">
        <v>588</v>
      </c>
      <c r="K50" s="84">
        <v>546</v>
      </c>
      <c r="L50" s="84"/>
      <c r="M50" s="87">
        <f t="shared" si="2"/>
        <v>42</v>
      </c>
      <c r="N50" s="86">
        <v>2.76</v>
      </c>
      <c r="O50" s="86">
        <f t="shared" si="3"/>
        <v>115.91999999999999</v>
      </c>
      <c r="P50" s="86">
        <f t="shared" si="4"/>
        <v>655.31999999999994</v>
      </c>
      <c r="Q50" s="88"/>
      <c r="R50" s="90">
        <v>245.4</v>
      </c>
      <c r="S50" s="74">
        <v>245.4</v>
      </c>
      <c r="T50" s="74">
        <f t="shared" si="5"/>
        <v>0</v>
      </c>
    </row>
    <row r="51" spans="1:20" ht="15">
      <c r="A51" s="81"/>
      <c r="B51" s="82">
        <v>41</v>
      </c>
      <c r="C51" s="83" t="s">
        <v>43</v>
      </c>
      <c r="D51" s="84">
        <v>14043</v>
      </c>
      <c r="E51" s="84">
        <v>13113</v>
      </c>
      <c r="F51" s="84"/>
      <c r="G51" s="85">
        <f t="shared" si="0"/>
        <v>930</v>
      </c>
      <c r="H51" s="86">
        <v>0.6</v>
      </c>
      <c r="I51" s="86">
        <f t="shared" si="1"/>
        <v>558</v>
      </c>
      <c r="J51" s="84">
        <v>339</v>
      </c>
      <c r="K51" s="84">
        <v>319</v>
      </c>
      <c r="L51" s="84"/>
      <c r="M51" s="87">
        <f t="shared" si="2"/>
        <v>20</v>
      </c>
      <c r="N51" s="86">
        <v>2.76</v>
      </c>
      <c r="O51" s="86">
        <f t="shared" si="3"/>
        <v>55.199999999999996</v>
      </c>
      <c r="P51" s="86">
        <f t="shared" si="4"/>
        <v>613.20000000000005</v>
      </c>
      <c r="Q51" s="88"/>
      <c r="R51" s="90">
        <v>387</v>
      </c>
      <c r="S51" s="74">
        <v>387</v>
      </c>
      <c r="T51" s="74">
        <f t="shared" si="5"/>
        <v>0</v>
      </c>
    </row>
    <row r="52" spans="1:20" ht="15">
      <c r="A52" s="81"/>
      <c r="B52" s="82">
        <v>42</v>
      </c>
      <c r="C52" s="83" t="s">
        <v>44</v>
      </c>
      <c r="D52" s="84">
        <v>16926</v>
      </c>
      <c r="E52" s="84">
        <v>16424</v>
      </c>
      <c r="F52" s="84"/>
      <c r="G52" s="85">
        <f t="shared" si="0"/>
        <v>502</v>
      </c>
      <c r="H52" s="86">
        <v>0.6</v>
      </c>
      <c r="I52" s="86">
        <f t="shared" si="1"/>
        <v>301.2</v>
      </c>
      <c r="J52" s="84">
        <v>804</v>
      </c>
      <c r="K52" s="84">
        <v>782</v>
      </c>
      <c r="L52" s="84"/>
      <c r="M52" s="87">
        <f t="shared" si="2"/>
        <v>22</v>
      </c>
      <c r="N52" s="86">
        <v>2.76</v>
      </c>
      <c r="O52" s="86">
        <f t="shared" si="3"/>
        <v>60.72</v>
      </c>
      <c r="P52" s="86">
        <f t="shared" si="4"/>
        <v>361.91999999999996</v>
      </c>
      <c r="Q52" s="88"/>
      <c r="R52" s="90">
        <v>351</v>
      </c>
      <c r="S52" s="74">
        <v>351</v>
      </c>
      <c r="T52" s="74">
        <f t="shared" si="5"/>
        <v>0</v>
      </c>
    </row>
    <row r="53" spans="1:20" ht="15">
      <c r="A53" s="81"/>
      <c r="B53" s="82">
        <v>43</v>
      </c>
      <c r="C53" s="83" t="s">
        <v>45</v>
      </c>
      <c r="D53" s="84">
        <v>16399</v>
      </c>
      <c r="E53" s="84">
        <v>16169</v>
      </c>
      <c r="F53" s="84"/>
      <c r="G53" s="85">
        <f t="shared" si="0"/>
        <v>230</v>
      </c>
      <c r="H53" s="86">
        <v>0.6</v>
      </c>
      <c r="I53" s="86">
        <f t="shared" si="1"/>
        <v>138</v>
      </c>
      <c r="J53" s="84">
        <v>920</v>
      </c>
      <c r="K53" s="84">
        <v>910</v>
      </c>
      <c r="L53" s="84"/>
      <c r="M53" s="87">
        <f t="shared" si="2"/>
        <v>10</v>
      </c>
      <c r="N53" s="86">
        <v>2.76</v>
      </c>
      <c r="O53" s="86">
        <f t="shared" si="3"/>
        <v>27.599999999999998</v>
      </c>
      <c r="P53" s="86">
        <f t="shared" si="4"/>
        <v>165.6</v>
      </c>
      <c r="Q53" s="88"/>
      <c r="R53" s="90">
        <v>61.2</v>
      </c>
      <c r="S53" s="74">
        <v>61.2</v>
      </c>
      <c r="T53" s="74">
        <f t="shared" si="5"/>
        <v>0</v>
      </c>
    </row>
    <row r="54" spans="1:20" ht="15">
      <c r="A54" s="81"/>
      <c r="B54" s="82">
        <v>44</v>
      </c>
      <c r="C54" s="83" t="s">
        <v>46</v>
      </c>
      <c r="D54" s="84">
        <v>13781</v>
      </c>
      <c r="E54" s="84">
        <v>13123</v>
      </c>
      <c r="F54" s="84"/>
      <c r="G54" s="85">
        <f t="shared" si="0"/>
        <v>658</v>
      </c>
      <c r="H54" s="86">
        <v>0.6</v>
      </c>
      <c r="I54" s="86">
        <f t="shared" si="1"/>
        <v>394.8</v>
      </c>
      <c r="J54" s="84">
        <v>1736</v>
      </c>
      <c r="K54" s="84">
        <v>1729</v>
      </c>
      <c r="L54" s="84"/>
      <c r="M54" s="87">
        <f t="shared" si="2"/>
        <v>7</v>
      </c>
      <c r="N54" s="86">
        <v>2.76</v>
      </c>
      <c r="O54" s="86">
        <f t="shared" si="3"/>
        <v>19.32</v>
      </c>
      <c r="P54" s="86">
        <f t="shared" si="4"/>
        <v>414.12</v>
      </c>
      <c r="Q54" s="89"/>
      <c r="R54" s="90">
        <v>243.12</v>
      </c>
      <c r="S54" s="74">
        <v>243</v>
      </c>
      <c r="T54" s="74">
        <f t="shared" si="5"/>
        <v>0.12000000000000455</v>
      </c>
    </row>
    <row r="55" spans="1:20" ht="15">
      <c r="A55" s="81"/>
      <c r="B55" s="82">
        <v>45</v>
      </c>
      <c r="C55" s="70" t="s">
        <v>47</v>
      </c>
      <c r="D55" s="84">
        <v>12148</v>
      </c>
      <c r="E55" s="84">
        <v>12148</v>
      </c>
      <c r="F55" s="84"/>
      <c r="G55" s="85">
        <f t="shared" si="0"/>
        <v>0</v>
      </c>
      <c r="H55" s="86">
        <v>0.6</v>
      </c>
      <c r="I55" s="86">
        <f t="shared" si="1"/>
        <v>0</v>
      </c>
      <c r="J55" s="84">
        <v>800</v>
      </c>
      <c r="K55" s="84">
        <v>800</v>
      </c>
      <c r="L55" s="84"/>
      <c r="M55" s="87">
        <f t="shared" si="2"/>
        <v>0</v>
      </c>
      <c r="N55" s="86">
        <v>2.76</v>
      </c>
      <c r="O55" s="86">
        <f t="shared" si="3"/>
        <v>0</v>
      </c>
      <c r="P55" s="86">
        <f t="shared" si="4"/>
        <v>0</v>
      </c>
      <c r="Q55" s="95"/>
      <c r="R55" s="90">
        <v>182.4</v>
      </c>
      <c r="S55" s="74">
        <v>182</v>
      </c>
      <c r="T55" s="74">
        <f t="shared" si="5"/>
        <v>0.40000000000000568</v>
      </c>
    </row>
    <row r="56" spans="1:20" ht="15">
      <c r="A56" s="81"/>
      <c r="B56" s="82">
        <v>46</v>
      </c>
      <c r="C56" s="83" t="s">
        <v>48</v>
      </c>
      <c r="D56" s="84">
        <v>2001</v>
      </c>
      <c r="E56" s="84">
        <v>2001</v>
      </c>
      <c r="F56" s="84"/>
      <c r="G56" s="85">
        <f t="shared" si="0"/>
        <v>0</v>
      </c>
      <c r="H56" s="86">
        <v>0.6</v>
      </c>
      <c r="I56" s="86">
        <f t="shared" si="1"/>
        <v>0</v>
      </c>
      <c r="J56" s="84">
        <v>82</v>
      </c>
      <c r="K56" s="84">
        <v>82</v>
      </c>
      <c r="L56" s="84"/>
      <c r="M56" s="87">
        <f t="shared" si="2"/>
        <v>0</v>
      </c>
      <c r="N56" s="86">
        <v>2.76</v>
      </c>
      <c r="O56" s="86">
        <f t="shared" si="3"/>
        <v>0</v>
      </c>
      <c r="P56" s="86">
        <f t="shared" si="4"/>
        <v>0</v>
      </c>
      <c r="Q56" s="96"/>
      <c r="R56" s="90">
        <v>0</v>
      </c>
      <c r="T56" s="74">
        <f t="shared" si="5"/>
        <v>0</v>
      </c>
    </row>
    <row r="57" spans="1:20" ht="15">
      <c r="A57" s="81"/>
      <c r="B57" s="82">
        <v>47</v>
      </c>
      <c r="C57" s="83" t="s">
        <v>49</v>
      </c>
      <c r="D57" s="84">
        <v>7951</v>
      </c>
      <c r="E57" s="84">
        <v>6665</v>
      </c>
      <c r="F57" s="84"/>
      <c r="G57" s="85">
        <f t="shared" si="0"/>
        <v>1286</v>
      </c>
      <c r="H57" s="86">
        <v>0.6</v>
      </c>
      <c r="I57" s="86">
        <f t="shared" si="1"/>
        <v>771.6</v>
      </c>
      <c r="J57" s="84">
        <v>125</v>
      </c>
      <c r="K57" s="84">
        <v>115</v>
      </c>
      <c r="L57" s="84"/>
      <c r="M57" s="87">
        <f t="shared" si="2"/>
        <v>10</v>
      </c>
      <c r="N57" s="86">
        <v>2.76</v>
      </c>
      <c r="O57" s="86">
        <f t="shared" si="3"/>
        <v>27.599999999999998</v>
      </c>
      <c r="P57" s="86">
        <f t="shared" si="4"/>
        <v>799.2</v>
      </c>
      <c r="Q57" s="88"/>
      <c r="R57" s="90">
        <v>38.4</v>
      </c>
      <c r="S57" s="74">
        <v>38.4</v>
      </c>
      <c r="T57" s="74">
        <f t="shared" si="5"/>
        <v>0</v>
      </c>
    </row>
    <row r="58" spans="1:20" ht="15">
      <c r="A58" s="81"/>
      <c r="B58" s="82">
        <v>48</v>
      </c>
      <c r="C58" s="83" t="s">
        <v>50</v>
      </c>
      <c r="D58" s="84">
        <v>14557</v>
      </c>
      <c r="E58" s="84">
        <v>14107</v>
      </c>
      <c r="F58" s="84"/>
      <c r="G58" s="85">
        <f t="shared" si="0"/>
        <v>450</v>
      </c>
      <c r="H58" s="86">
        <v>0.6</v>
      </c>
      <c r="I58" s="86">
        <f t="shared" si="1"/>
        <v>270</v>
      </c>
      <c r="J58" s="84">
        <v>44</v>
      </c>
      <c r="K58" s="84">
        <v>22</v>
      </c>
      <c r="L58" s="84"/>
      <c r="M58" s="87">
        <f t="shared" si="2"/>
        <v>22</v>
      </c>
      <c r="N58" s="86">
        <v>2.76</v>
      </c>
      <c r="O58" s="86">
        <f t="shared" si="3"/>
        <v>60.72</v>
      </c>
      <c r="P58" s="86">
        <f t="shared" si="4"/>
        <v>330.72</v>
      </c>
      <c r="Q58" s="89"/>
      <c r="R58" s="90">
        <v>190.68</v>
      </c>
      <c r="S58" s="74">
        <v>190.68</v>
      </c>
      <c r="T58" s="74">
        <f t="shared" si="5"/>
        <v>0</v>
      </c>
    </row>
    <row r="59" spans="1:20" ht="15">
      <c r="A59" s="81"/>
      <c r="B59" s="82">
        <v>49</v>
      </c>
      <c r="C59" s="83" t="s">
        <v>51</v>
      </c>
      <c r="D59" s="84">
        <v>29635</v>
      </c>
      <c r="E59" s="84">
        <v>28592</v>
      </c>
      <c r="F59" s="84"/>
      <c r="G59" s="85">
        <f t="shared" si="0"/>
        <v>1043</v>
      </c>
      <c r="H59" s="86">
        <v>0.6</v>
      </c>
      <c r="I59" s="86">
        <f t="shared" si="1"/>
        <v>625.79999999999995</v>
      </c>
      <c r="J59" s="84">
        <v>43</v>
      </c>
      <c r="K59" s="84">
        <v>19</v>
      </c>
      <c r="L59" s="84"/>
      <c r="M59" s="87">
        <f t="shared" si="2"/>
        <v>24</v>
      </c>
      <c r="N59" s="86">
        <v>2.76</v>
      </c>
      <c r="O59" s="86">
        <f t="shared" si="3"/>
        <v>66.239999999999995</v>
      </c>
      <c r="P59" s="86">
        <f t="shared" si="4"/>
        <v>692.04</v>
      </c>
      <c r="Q59" s="88"/>
      <c r="R59" s="90">
        <v>286.2</v>
      </c>
      <c r="S59" s="74">
        <v>286</v>
      </c>
      <c r="T59" s="74">
        <f t="shared" si="5"/>
        <v>0.19999999999998863</v>
      </c>
    </row>
    <row r="60" spans="1:20" ht="15">
      <c r="A60" s="81"/>
      <c r="B60" s="82">
        <v>50</v>
      </c>
      <c r="C60" s="83" t="s">
        <v>52</v>
      </c>
      <c r="D60" s="84">
        <v>14429</v>
      </c>
      <c r="E60" s="84">
        <v>13621</v>
      </c>
      <c r="F60" s="84"/>
      <c r="G60" s="85">
        <f t="shared" si="0"/>
        <v>808</v>
      </c>
      <c r="H60" s="86">
        <v>0.6</v>
      </c>
      <c r="I60" s="86">
        <f t="shared" si="1"/>
        <v>484.79999999999995</v>
      </c>
      <c r="J60" s="84">
        <v>180</v>
      </c>
      <c r="K60" s="84">
        <v>164</v>
      </c>
      <c r="L60" s="84"/>
      <c r="M60" s="87">
        <f t="shared" si="2"/>
        <v>16</v>
      </c>
      <c r="N60" s="86">
        <v>2.76</v>
      </c>
      <c r="O60" s="86">
        <f t="shared" si="3"/>
        <v>44.16</v>
      </c>
      <c r="P60" s="86">
        <f t="shared" si="4"/>
        <v>528.95999999999992</v>
      </c>
      <c r="Q60" s="88"/>
      <c r="R60" s="90">
        <v>143.4</v>
      </c>
      <c r="S60" s="74">
        <v>143.4</v>
      </c>
      <c r="T60" s="74">
        <f t="shared" si="5"/>
        <v>0</v>
      </c>
    </row>
    <row r="61" spans="1:20" ht="15">
      <c r="A61" s="81"/>
      <c r="B61" s="82">
        <v>51</v>
      </c>
      <c r="C61" s="83" t="s">
        <v>53</v>
      </c>
      <c r="D61" s="84">
        <v>11572</v>
      </c>
      <c r="E61" s="84">
        <v>11053</v>
      </c>
      <c r="F61" s="84"/>
      <c r="G61" s="85">
        <f t="shared" si="0"/>
        <v>519</v>
      </c>
      <c r="H61" s="86">
        <v>0.6</v>
      </c>
      <c r="I61" s="86">
        <f t="shared" si="1"/>
        <v>311.39999999999998</v>
      </c>
      <c r="J61" s="84">
        <v>34</v>
      </c>
      <c r="K61" s="84">
        <v>14</v>
      </c>
      <c r="L61" s="84"/>
      <c r="M61" s="87">
        <f t="shared" si="2"/>
        <v>20</v>
      </c>
      <c r="N61" s="86">
        <v>2.76</v>
      </c>
      <c r="O61" s="86">
        <f t="shared" si="3"/>
        <v>55.199999999999996</v>
      </c>
      <c r="P61" s="86">
        <f t="shared" si="4"/>
        <v>366.59999999999997</v>
      </c>
      <c r="Q61" s="88" t="s">
        <v>139</v>
      </c>
      <c r="R61" s="90">
        <v>348.12</v>
      </c>
      <c r="S61" s="74">
        <v>348.12</v>
      </c>
      <c r="T61" s="74">
        <f t="shared" si="5"/>
        <v>0</v>
      </c>
    </row>
    <row r="62" spans="1:20" ht="15">
      <c r="A62" s="81"/>
      <c r="B62" s="82">
        <v>52</v>
      </c>
      <c r="C62" s="83" t="s">
        <v>54</v>
      </c>
      <c r="D62" s="84">
        <v>21188</v>
      </c>
      <c r="E62" s="84">
        <v>20599</v>
      </c>
      <c r="F62" s="84"/>
      <c r="G62" s="85">
        <f t="shared" si="0"/>
        <v>589</v>
      </c>
      <c r="H62" s="86">
        <v>0.6</v>
      </c>
      <c r="I62" s="86">
        <f t="shared" si="1"/>
        <v>353.4</v>
      </c>
      <c r="J62" s="84">
        <v>1098</v>
      </c>
      <c r="K62" s="84">
        <v>1074</v>
      </c>
      <c r="L62" s="84"/>
      <c r="M62" s="87">
        <f t="shared" si="2"/>
        <v>24</v>
      </c>
      <c r="N62" s="86">
        <v>2.76</v>
      </c>
      <c r="O62" s="86">
        <f t="shared" si="3"/>
        <v>66.239999999999995</v>
      </c>
      <c r="P62" s="86">
        <f t="shared" si="4"/>
        <v>419.64</v>
      </c>
      <c r="Q62" s="88"/>
      <c r="R62" s="90">
        <v>327.24</v>
      </c>
      <c r="S62" s="74">
        <v>327.24</v>
      </c>
      <c r="T62" s="74">
        <f t="shared" si="5"/>
        <v>0</v>
      </c>
    </row>
    <row r="63" spans="1:20" ht="15">
      <c r="A63" s="81"/>
      <c r="B63" s="82">
        <v>53</v>
      </c>
      <c r="C63" s="70" t="s">
        <v>55</v>
      </c>
      <c r="D63" s="84">
        <v>30300</v>
      </c>
      <c r="E63" s="84">
        <v>30300</v>
      </c>
      <c r="F63" s="84"/>
      <c r="G63" s="85">
        <f t="shared" si="0"/>
        <v>0</v>
      </c>
      <c r="H63" s="86">
        <v>0.6</v>
      </c>
      <c r="I63" s="86">
        <f t="shared" si="1"/>
        <v>0</v>
      </c>
      <c r="J63" s="84">
        <v>1447</v>
      </c>
      <c r="K63" s="84">
        <v>1447</v>
      </c>
      <c r="L63" s="84"/>
      <c r="M63" s="87">
        <f t="shared" si="2"/>
        <v>0</v>
      </c>
      <c r="N63" s="86">
        <v>2.76</v>
      </c>
      <c r="O63" s="86">
        <f t="shared" si="3"/>
        <v>0</v>
      </c>
      <c r="P63" s="86">
        <f t="shared" si="4"/>
        <v>0</v>
      </c>
      <c r="Q63" s="89"/>
      <c r="R63" s="90">
        <v>320.64</v>
      </c>
      <c r="S63" s="74">
        <v>320.64</v>
      </c>
      <c r="T63" s="74">
        <f t="shared" si="5"/>
        <v>0</v>
      </c>
    </row>
    <row r="64" spans="1:20" ht="15">
      <c r="A64" s="81"/>
      <c r="B64" s="82">
        <v>54</v>
      </c>
      <c r="C64" s="83" t="s">
        <v>56</v>
      </c>
      <c r="D64" s="84">
        <v>35281</v>
      </c>
      <c r="E64" s="84">
        <v>33942</v>
      </c>
      <c r="F64" s="84"/>
      <c r="G64" s="85">
        <f t="shared" si="0"/>
        <v>1339</v>
      </c>
      <c r="H64" s="86">
        <v>0.6</v>
      </c>
      <c r="I64" s="86">
        <f t="shared" si="1"/>
        <v>803.4</v>
      </c>
      <c r="J64" s="84">
        <v>1154</v>
      </c>
      <c r="K64" s="84">
        <v>1114</v>
      </c>
      <c r="L64" s="84"/>
      <c r="M64" s="87">
        <f t="shared" si="2"/>
        <v>40</v>
      </c>
      <c r="N64" s="86">
        <v>2.76</v>
      </c>
      <c r="O64" s="86">
        <f t="shared" si="3"/>
        <v>110.39999999999999</v>
      </c>
      <c r="P64" s="86">
        <f t="shared" si="4"/>
        <v>913.8</v>
      </c>
      <c r="Q64" s="89"/>
      <c r="R64" s="90">
        <v>342.96</v>
      </c>
      <c r="S64" s="74">
        <v>342.96</v>
      </c>
      <c r="T64" s="74">
        <f t="shared" si="5"/>
        <v>0</v>
      </c>
    </row>
    <row r="65" spans="1:20" ht="15">
      <c r="A65" s="81"/>
      <c r="B65" s="82">
        <v>55</v>
      </c>
      <c r="C65" s="83" t="s">
        <v>57</v>
      </c>
      <c r="D65" s="84">
        <v>15755</v>
      </c>
      <c r="E65" s="84">
        <v>14961</v>
      </c>
      <c r="F65" s="84"/>
      <c r="G65" s="85">
        <f t="shared" si="0"/>
        <v>794</v>
      </c>
      <c r="H65" s="86">
        <v>0.6</v>
      </c>
      <c r="I65" s="86">
        <f t="shared" si="1"/>
        <v>476.4</v>
      </c>
      <c r="J65" s="84">
        <v>781</v>
      </c>
      <c r="K65" s="84">
        <v>738</v>
      </c>
      <c r="L65" s="84"/>
      <c r="M65" s="87">
        <f t="shared" si="2"/>
        <v>43</v>
      </c>
      <c r="N65" s="86">
        <v>2.76</v>
      </c>
      <c r="O65" s="86">
        <f t="shared" si="3"/>
        <v>118.67999999999999</v>
      </c>
      <c r="P65" s="86">
        <f t="shared" si="4"/>
        <v>595.07999999999993</v>
      </c>
      <c r="Q65" s="88" t="s">
        <v>140</v>
      </c>
      <c r="R65" s="90"/>
      <c r="T65" s="74">
        <f t="shared" si="5"/>
        <v>0</v>
      </c>
    </row>
    <row r="66" spans="1:20" ht="15">
      <c r="A66" s="81"/>
      <c r="B66" s="82">
        <v>56</v>
      </c>
      <c r="C66" s="70" t="s">
        <v>58</v>
      </c>
      <c r="D66" s="84">
        <v>13251</v>
      </c>
      <c r="E66" s="84">
        <v>13251</v>
      </c>
      <c r="F66" s="84"/>
      <c r="G66" s="85">
        <f t="shared" si="0"/>
        <v>0</v>
      </c>
      <c r="H66" s="86">
        <v>0.6</v>
      </c>
      <c r="I66" s="86">
        <f t="shared" si="1"/>
        <v>0</v>
      </c>
      <c r="J66" s="84">
        <v>767</v>
      </c>
      <c r="K66" s="84">
        <v>767</v>
      </c>
      <c r="L66" s="84"/>
      <c r="M66" s="87">
        <f t="shared" si="2"/>
        <v>0</v>
      </c>
      <c r="N66" s="86">
        <v>2.76</v>
      </c>
      <c r="O66" s="86">
        <f t="shared" si="3"/>
        <v>0</v>
      </c>
      <c r="P66" s="86">
        <f t="shared" si="4"/>
        <v>0</v>
      </c>
      <c r="Q66" s="88"/>
      <c r="R66" s="90">
        <v>465</v>
      </c>
      <c r="S66" s="74">
        <v>465</v>
      </c>
      <c r="T66" s="74">
        <f t="shared" si="5"/>
        <v>0</v>
      </c>
    </row>
    <row r="67" spans="1:20" ht="15">
      <c r="A67" s="81"/>
      <c r="B67" s="82">
        <v>57</v>
      </c>
      <c r="C67" s="83" t="s">
        <v>59</v>
      </c>
      <c r="D67" s="84">
        <v>17646</v>
      </c>
      <c r="E67" s="84">
        <v>17215</v>
      </c>
      <c r="F67" s="84"/>
      <c r="G67" s="85">
        <f t="shared" si="0"/>
        <v>431</v>
      </c>
      <c r="H67" s="86">
        <v>0.6</v>
      </c>
      <c r="I67" s="86">
        <f t="shared" si="1"/>
        <v>258.59999999999997</v>
      </c>
      <c r="J67" s="84">
        <v>451</v>
      </c>
      <c r="K67" s="84">
        <v>439</v>
      </c>
      <c r="L67" s="84"/>
      <c r="M67" s="87">
        <f t="shared" si="2"/>
        <v>12</v>
      </c>
      <c r="N67" s="86">
        <v>2.76</v>
      </c>
      <c r="O67" s="86">
        <f t="shared" si="3"/>
        <v>33.119999999999997</v>
      </c>
      <c r="P67" s="86">
        <f t="shared" si="4"/>
        <v>291.71999999999997</v>
      </c>
      <c r="Q67" s="88" t="s">
        <v>141</v>
      </c>
      <c r="R67" s="90">
        <v>235.8</v>
      </c>
      <c r="S67" s="74">
        <v>235.8</v>
      </c>
      <c r="T67" s="74">
        <f t="shared" si="5"/>
        <v>0</v>
      </c>
    </row>
    <row r="68" spans="1:20" ht="15">
      <c r="A68" s="81"/>
      <c r="B68" s="82">
        <v>58</v>
      </c>
      <c r="C68" s="83" t="s">
        <v>60</v>
      </c>
      <c r="D68" s="84">
        <v>23707</v>
      </c>
      <c r="E68" s="84">
        <v>22967</v>
      </c>
      <c r="F68" s="84"/>
      <c r="G68" s="85">
        <f t="shared" si="0"/>
        <v>740</v>
      </c>
      <c r="H68" s="86">
        <v>0.6</v>
      </c>
      <c r="I68" s="86">
        <f t="shared" si="1"/>
        <v>444</v>
      </c>
      <c r="J68" s="84">
        <v>1013</v>
      </c>
      <c r="K68" s="84">
        <v>985</v>
      </c>
      <c r="L68" s="84"/>
      <c r="M68" s="87">
        <f t="shared" si="2"/>
        <v>28</v>
      </c>
      <c r="N68" s="86">
        <v>2.76</v>
      </c>
      <c r="O68" s="86">
        <f t="shared" si="3"/>
        <v>77.28</v>
      </c>
      <c r="P68" s="86">
        <f t="shared" si="4"/>
        <v>521.28</v>
      </c>
      <c r="Q68" s="89"/>
      <c r="R68" s="90">
        <v>261.72000000000003</v>
      </c>
      <c r="S68" s="74">
        <v>261.72000000000003</v>
      </c>
      <c r="T68" s="74">
        <f t="shared" si="5"/>
        <v>0</v>
      </c>
    </row>
    <row r="69" spans="1:20" ht="15">
      <c r="A69" s="81"/>
      <c r="B69" s="82">
        <v>59</v>
      </c>
      <c r="C69" s="83" t="s">
        <v>61</v>
      </c>
      <c r="D69" s="84">
        <v>36904</v>
      </c>
      <c r="E69" s="84">
        <v>36342</v>
      </c>
      <c r="F69" s="84"/>
      <c r="G69" s="85">
        <f t="shared" si="0"/>
        <v>562</v>
      </c>
      <c r="H69" s="86">
        <v>0.6</v>
      </c>
      <c r="I69" s="86">
        <f t="shared" si="1"/>
        <v>337.2</v>
      </c>
      <c r="J69" s="84">
        <v>992</v>
      </c>
      <c r="K69" s="84">
        <v>932</v>
      </c>
      <c r="L69" s="84"/>
      <c r="M69" s="87">
        <f t="shared" si="2"/>
        <v>60</v>
      </c>
      <c r="N69" s="86">
        <v>2.76</v>
      </c>
      <c r="O69" s="86">
        <f t="shared" si="3"/>
        <v>165.6</v>
      </c>
      <c r="P69" s="86">
        <f t="shared" si="4"/>
        <v>502.79999999999995</v>
      </c>
      <c r="Q69" s="89"/>
      <c r="R69" s="90">
        <v>472.2</v>
      </c>
      <c r="S69" s="74">
        <v>472.2</v>
      </c>
      <c r="T69" s="74">
        <f t="shared" si="5"/>
        <v>0</v>
      </c>
    </row>
    <row r="70" spans="1:20" ht="15">
      <c r="A70" s="81"/>
      <c r="B70" s="82">
        <v>60</v>
      </c>
      <c r="C70" s="83" t="s">
        <v>62</v>
      </c>
      <c r="D70" s="84">
        <v>25475</v>
      </c>
      <c r="E70" s="84">
        <v>24549</v>
      </c>
      <c r="F70" s="84"/>
      <c r="G70" s="85">
        <f t="shared" si="0"/>
        <v>926</v>
      </c>
      <c r="H70" s="86">
        <v>0.6</v>
      </c>
      <c r="I70" s="86">
        <f t="shared" si="1"/>
        <v>555.6</v>
      </c>
      <c r="J70" s="84">
        <v>239</v>
      </c>
      <c r="K70" s="84">
        <v>208</v>
      </c>
      <c r="L70" s="84"/>
      <c r="M70" s="87">
        <f t="shared" si="2"/>
        <v>31</v>
      </c>
      <c r="N70" s="86">
        <v>2.76</v>
      </c>
      <c r="O70" s="86">
        <f t="shared" si="3"/>
        <v>85.559999999999988</v>
      </c>
      <c r="P70" s="86">
        <f t="shared" si="4"/>
        <v>641.16</v>
      </c>
      <c r="Q70" s="88" t="s">
        <v>142</v>
      </c>
      <c r="R70" s="90">
        <v>241.56</v>
      </c>
      <c r="S70" s="74">
        <v>241.56</v>
      </c>
      <c r="T70" s="74">
        <f t="shared" si="5"/>
        <v>0</v>
      </c>
    </row>
    <row r="71" spans="1:20" ht="15">
      <c r="A71" s="81"/>
      <c r="B71" s="82">
        <v>61</v>
      </c>
      <c r="C71" s="83" t="s">
        <v>63</v>
      </c>
      <c r="D71" s="84">
        <v>22749</v>
      </c>
      <c r="E71" s="84">
        <v>21453</v>
      </c>
      <c r="F71" s="84"/>
      <c r="G71" s="85">
        <f t="shared" ref="G71:G101" si="6">D71-E71</f>
        <v>1296</v>
      </c>
      <c r="H71" s="86">
        <v>0.6</v>
      </c>
      <c r="I71" s="86">
        <f t="shared" ref="I71:I101" si="7">G71*H71</f>
        <v>777.6</v>
      </c>
      <c r="J71" s="84">
        <v>51</v>
      </c>
      <c r="K71" s="84">
        <v>20</v>
      </c>
      <c r="L71" s="84"/>
      <c r="M71" s="87">
        <f t="shared" ref="M71:M101" si="8">J71-K71</f>
        <v>31</v>
      </c>
      <c r="N71" s="86">
        <v>2.76</v>
      </c>
      <c r="O71" s="86">
        <f t="shared" ref="O71:O101" si="9">M71*N71</f>
        <v>85.559999999999988</v>
      </c>
      <c r="P71" s="86">
        <f t="shared" ref="P71:P101" si="10">I71+O71</f>
        <v>863.16</v>
      </c>
      <c r="Q71" s="89"/>
      <c r="R71" s="90">
        <v>284.88</v>
      </c>
      <c r="S71" s="74">
        <v>284.88</v>
      </c>
      <c r="T71" s="74">
        <f t="shared" ref="T71:T100" si="11">R71-S71</f>
        <v>0</v>
      </c>
    </row>
    <row r="72" spans="1:20" ht="15">
      <c r="A72" s="81"/>
      <c r="B72" s="82">
        <v>62</v>
      </c>
      <c r="C72" s="83" t="s">
        <v>64</v>
      </c>
      <c r="D72" s="84">
        <v>15580</v>
      </c>
      <c r="E72" s="84">
        <v>15203</v>
      </c>
      <c r="F72" s="84"/>
      <c r="G72" s="85">
        <f t="shared" si="6"/>
        <v>377</v>
      </c>
      <c r="H72" s="86">
        <v>0.6</v>
      </c>
      <c r="I72" s="86">
        <f t="shared" si="7"/>
        <v>226.2</v>
      </c>
      <c r="J72" s="84">
        <v>797</v>
      </c>
      <c r="K72" s="84">
        <v>770</v>
      </c>
      <c r="L72" s="84"/>
      <c r="M72" s="87">
        <f t="shared" si="8"/>
        <v>27</v>
      </c>
      <c r="N72" s="86">
        <v>2.76</v>
      </c>
      <c r="O72" s="86">
        <f t="shared" si="9"/>
        <v>74.52</v>
      </c>
      <c r="P72" s="86">
        <f t="shared" si="10"/>
        <v>300.71999999999997</v>
      </c>
      <c r="Q72" s="89"/>
      <c r="R72" s="90">
        <v>306</v>
      </c>
      <c r="S72" s="74">
        <v>306</v>
      </c>
      <c r="T72" s="74">
        <f t="shared" si="11"/>
        <v>0</v>
      </c>
    </row>
    <row r="73" spans="1:20" ht="15">
      <c r="A73" s="81"/>
      <c r="B73" s="82">
        <v>63</v>
      </c>
      <c r="C73" s="83" t="s">
        <v>65</v>
      </c>
      <c r="D73" s="84">
        <v>14515</v>
      </c>
      <c r="E73" s="84">
        <v>14080</v>
      </c>
      <c r="F73" s="84"/>
      <c r="G73" s="85">
        <f t="shared" si="6"/>
        <v>435</v>
      </c>
      <c r="H73" s="86">
        <v>0.6</v>
      </c>
      <c r="I73" s="86">
        <f t="shared" si="7"/>
        <v>261</v>
      </c>
      <c r="J73" s="84">
        <v>171</v>
      </c>
      <c r="K73" s="84">
        <v>149</v>
      </c>
      <c r="L73" s="84"/>
      <c r="M73" s="87">
        <f t="shared" si="8"/>
        <v>22</v>
      </c>
      <c r="N73" s="86">
        <v>2.76</v>
      </c>
      <c r="O73" s="86">
        <f t="shared" si="9"/>
        <v>60.72</v>
      </c>
      <c r="P73" s="86">
        <f t="shared" si="10"/>
        <v>321.72000000000003</v>
      </c>
      <c r="Q73" s="88"/>
      <c r="R73" s="90">
        <v>175.2</v>
      </c>
      <c r="S73" s="74">
        <v>175.2</v>
      </c>
      <c r="T73" s="74">
        <f t="shared" si="11"/>
        <v>0</v>
      </c>
    </row>
    <row r="74" spans="1:20" ht="15">
      <c r="A74" s="81"/>
      <c r="B74" s="82">
        <v>64</v>
      </c>
      <c r="C74" s="83" t="s">
        <v>66</v>
      </c>
      <c r="D74" s="84">
        <v>11269</v>
      </c>
      <c r="E74" s="84">
        <v>10847</v>
      </c>
      <c r="F74" s="84"/>
      <c r="G74" s="85">
        <f t="shared" si="6"/>
        <v>422</v>
      </c>
      <c r="H74" s="86">
        <v>0.6</v>
      </c>
      <c r="I74" s="86">
        <f t="shared" si="7"/>
        <v>253.2</v>
      </c>
      <c r="J74" s="84">
        <v>570</v>
      </c>
      <c r="K74" s="84">
        <v>550</v>
      </c>
      <c r="L74" s="84"/>
      <c r="M74" s="87">
        <f t="shared" si="8"/>
        <v>20</v>
      </c>
      <c r="N74" s="86">
        <v>2.76</v>
      </c>
      <c r="O74" s="86">
        <f t="shared" si="9"/>
        <v>55.199999999999996</v>
      </c>
      <c r="P74" s="86">
        <f t="shared" si="10"/>
        <v>308.39999999999998</v>
      </c>
      <c r="Q74" s="88" t="s">
        <v>143</v>
      </c>
      <c r="R74" s="90">
        <v>63</v>
      </c>
      <c r="S74" s="74">
        <v>63</v>
      </c>
      <c r="T74" s="74">
        <f t="shared" si="11"/>
        <v>0</v>
      </c>
    </row>
    <row r="75" spans="1:20" ht="15">
      <c r="A75" s="81"/>
      <c r="B75" s="82">
        <v>65</v>
      </c>
      <c r="C75" s="83" t="s">
        <v>67</v>
      </c>
      <c r="D75" s="84">
        <v>21858</v>
      </c>
      <c r="E75" s="84">
        <v>21275</v>
      </c>
      <c r="F75" s="84"/>
      <c r="G75" s="85">
        <f t="shared" si="6"/>
        <v>583</v>
      </c>
      <c r="H75" s="86">
        <v>0.6</v>
      </c>
      <c r="I75" s="86">
        <f t="shared" si="7"/>
        <v>349.8</v>
      </c>
      <c r="J75" s="84">
        <v>837</v>
      </c>
      <c r="K75" s="84">
        <v>814</v>
      </c>
      <c r="L75" s="84"/>
      <c r="M75" s="87">
        <f t="shared" si="8"/>
        <v>23</v>
      </c>
      <c r="N75" s="86">
        <v>2.76</v>
      </c>
      <c r="O75" s="86">
        <f t="shared" si="9"/>
        <v>63.48</v>
      </c>
      <c r="P75" s="86">
        <f t="shared" si="10"/>
        <v>413.28000000000003</v>
      </c>
      <c r="Q75" s="88"/>
      <c r="R75" s="90">
        <v>306</v>
      </c>
      <c r="S75" s="74">
        <v>306</v>
      </c>
      <c r="T75" s="74">
        <f t="shared" si="11"/>
        <v>0</v>
      </c>
    </row>
    <row r="76" spans="1:20" ht="15">
      <c r="A76" s="81"/>
      <c r="B76" s="82">
        <v>66</v>
      </c>
      <c r="C76" s="83" t="s">
        <v>68</v>
      </c>
      <c r="D76" s="84">
        <v>13904</v>
      </c>
      <c r="E76" s="84">
        <v>13762</v>
      </c>
      <c r="F76" s="84"/>
      <c r="G76" s="85">
        <f t="shared" si="6"/>
        <v>142</v>
      </c>
      <c r="H76" s="86">
        <v>0.6</v>
      </c>
      <c r="I76" s="86">
        <f t="shared" si="7"/>
        <v>85.2</v>
      </c>
      <c r="J76" s="84">
        <v>406</v>
      </c>
      <c r="K76" s="84">
        <v>403</v>
      </c>
      <c r="L76" s="84"/>
      <c r="M76" s="87">
        <f t="shared" si="8"/>
        <v>3</v>
      </c>
      <c r="N76" s="86">
        <v>2.76</v>
      </c>
      <c r="O76" s="86">
        <f t="shared" si="9"/>
        <v>8.2799999999999994</v>
      </c>
      <c r="P76" s="91">
        <f t="shared" si="10"/>
        <v>93.48</v>
      </c>
      <c r="Q76" s="88"/>
      <c r="R76" s="90"/>
      <c r="T76" s="74">
        <f t="shared" si="11"/>
        <v>0</v>
      </c>
    </row>
    <row r="77" spans="1:20" ht="15">
      <c r="A77" s="81"/>
      <c r="B77" s="82">
        <v>67</v>
      </c>
      <c r="C77" s="83" t="s">
        <v>69</v>
      </c>
      <c r="D77" s="84">
        <v>18490</v>
      </c>
      <c r="E77" s="84">
        <v>17726</v>
      </c>
      <c r="F77" s="84"/>
      <c r="G77" s="85">
        <f t="shared" si="6"/>
        <v>764</v>
      </c>
      <c r="H77" s="86">
        <v>0.6</v>
      </c>
      <c r="I77" s="86">
        <f t="shared" si="7"/>
        <v>458.4</v>
      </c>
      <c r="J77" s="84">
        <v>108</v>
      </c>
      <c r="K77" s="84">
        <v>97</v>
      </c>
      <c r="L77" s="84"/>
      <c r="M77" s="87">
        <f t="shared" si="8"/>
        <v>11</v>
      </c>
      <c r="N77" s="86">
        <v>2.76</v>
      </c>
      <c r="O77" s="86">
        <f t="shared" si="9"/>
        <v>30.36</v>
      </c>
      <c r="P77" s="91">
        <f t="shared" si="10"/>
        <v>488.76</v>
      </c>
      <c r="Q77" s="88"/>
      <c r="R77" s="90">
        <v>0</v>
      </c>
      <c r="T77" s="74">
        <f t="shared" si="11"/>
        <v>0</v>
      </c>
    </row>
    <row r="78" spans="1:20" ht="15">
      <c r="A78" s="81"/>
      <c r="B78" s="82">
        <v>68</v>
      </c>
      <c r="C78" s="83" t="s">
        <v>70</v>
      </c>
      <c r="D78" s="84">
        <v>20427</v>
      </c>
      <c r="E78" s="84">
        <v>19054</v>
      </c>
      <c r="F78" s="84"/>
      <c r="G78" s="85">
        <f t="shared" si="6"/>
        <v>1373</v>
      </c>
      <c r="H78" s="86">
        <v>0.6</v>
      </c>
      <c r="I78" s="86">
        <f t="shared" si="7"/>
        <v>823.8</v>
      </c>
      <c r="J78" s="84">
        <v>1015</v>
      </c>
      <c r="K78" s="84">
        <v>965</v>
      </c>
      <c r="L78" s="84"/>
      <c r="M78" s="87">
        <f t="shared" si="8"/>
        <v>50</v>
      </c>
      <c r="N78" s="86">
        <v>2.76</v>
      </c>
      <c r="O78" s="86">
        <f t="shared" si="9"/>
        <v>138</v>
      </c>
      <c r="P78" s="86">
        <f t="shared" si="10"/>
        <v>961.8</v>
      </c>
      <c r="Q78" s="89"/>
      <c r="R78" s="90">
        <v>687.96</v>
      </c>
      <c r="S78" s="74">
        <v>687.96</v>
      </c>
      <c r="T78" s="74">
        <f t="shared" si="11"/>
        <v>0</v>
      </c>
    </row>
    <row r="79" spans="1:20" ht="15">
      <c r="A79" s="81"/>
      <c r="B79" s="82">
        <v>69</v>
      </c>
      <c r="C79" s="83" t="s">
        <v>71</v>
      </c>
      <c r="D79" s="84">
        <v>19751</v>
      </c>
      <c r="E79" s="84">
        <v>19277</v>
      </c>
      <c r="F79" s="84"/>
      <c r="G79" s="85">
        <f t="shared" si="6"/>
        <v>474</v>
      </c>
      <c r="H79" s="86">
        <v>0.6</v>
      </c>
      <c r="I79" s="86">
        <f t="shared" si="7"/>
        <v>284.39999999999998</v>
      </c>
      <c r="J79" s="84">
        <v>502</v>
      </c>
      <c r="K79" s="84">
        <v>470</v>
      </c>
      <c r="L79" s="84"/>
      <c r="M79" s="87">
        <f t="shared" si="8"/>
        <v>32</v>
      </c>
      <c r="N79" s="86">
        <v>2.76</v>
      </c>
      <c r="O79" s="86">
        <f t="shared" si="9"/>
        <v>88.32</v>
      </c>
      <c r="P79" s="86">
        <f t="shared" si="10"/>
        <v>372.71999999999997</v>
      </c>
      <c r="Q79" s="89"/>
      <c r="R79" s="90">
        <v>486.6</v>
      </c>
      <c r="S79" s="74">
        <v>486.6</v>
      </c>
      <c r="T79" s="74">
        <f t="shared" si="11"/>
        <v>0</v>
      </c>
    </row>
    <row r="80" spans="1:20" ht="15">
      <c r="A80" s="81"/>
      <c r="B80" s="82">
        <v>70</v>
      </c>
      <c r="C80" s="83" t="s">
        <v>72</v>
      </c>
      <c r="D80" s="84">
        <v>16932</v>
      </c>
      <c r="E80" s="84">
        <v>16932</v>
      </c>
      <c r="F80" s="84"/>
      <c r="G80" s="85">
        <f t="shared" si="6"/>
        <v>0</v>
      </c>
      <c r="H80" s="86">
        <v>0.6</v>
      </c>
      <c r="I80" s="86">
        <f t="shared" si="7"/>
        <v>0</v>
      </c>
      <c r="J80" s="84">
        <v>835</v>
      </c>
      <c r="K80" s="84">
        <v>829</v>
      </c>
      <c r="L80" s="84"/>
      <c r="M80" s="87">
        <f t="shared" si="8"/>
        <v>6</v>
      </c>
      <c r="N80" s="86">
        <v>2.76</v>
      </c>
      <c r="O80" s="86">
        <f t="shared" si="9"/>
        <v>16.559999999999999</v>
      </c>
      <c r="P80" s="86">
        <f t="shared" si="10"/>
        <v>16.559999999999999</v>
      </c>
      <c r="Q80" s="88"/>
      <c r="R80" s="90"/>
      <c r="T80" s="74">
        <f t="shared" si="11"/>
        <v>0</v>
      </c>
    </row>
    <row r="81" spans="1:20" ht="15">
      <c r="A81" s="81"/>
      <c r="B81" s="82">
        <v>71</v>
      </c>
      <c r="C81" s="83" t="s">
        <v>73</v>
      </c>
      <c r="D81" s="84">
        <v>12513</v>
      </c>
      <c r="E81" s="84">
        <v>12238</v>
      </c>
      <c r="F81" s="84"/>
      <c r="G81" s="85">
        <f t="shared" si="6"/>
        <v>275</v>
      </c>
      <c r="H81" s="86">
        <v>0.6</v>
      </c>
      <c r="I81" s="86">
        <f t="shared" si="7"/>
        <v>165</v>
      </c>
      <c r="J81" s="84">
        <v>27</v>
      </c>
      <c r="K81" s="84">
        <v>0</v>
      </c>
      <c r="L81" s="84"/>
      <c r="M81" s="87">
        <f t="shared" si="8"/>
        <v>27</v>
      </c>
      <c r="N81" s="86">
        <v>2.76</v>
      </c>
      <c r="O81" s="86">
        <f t="shared" si="9"/>
        <v>74.52</v>
      </c>
      <c r="P81" s="86">
        <f t="shared" si="10"/>
        <v>239.51999999999998</v>
      </c>
      <c r="Q81" s="88"/>
      <c r="R81" s="90">
        <v>107.4</v>
      </c>
      <c r="S81" s="74">
        <v>107.4</v>
      </c>
      <c r="T81" s="74">
        <f t="shared" si="11"/>
        <v>0</v>
      </c>
    </row>
    <row r="82" spans="1:20" ht="15">
      <c r="A82" s="81"/>
      <c r="B82" s="82">
        <v>72</v>
      </c>
      <c r="C82" s="83" t="s">
        <v>74</v>
      </c>
      <c r="D82" s="84">
        <v>28740</v>
      </c>
      <c r="E82" s="84">
        <v>27312</v>
      </c>
      <c r="F82" s="84"/>
      <c r="G82" s="85">
        <f t="shared" si="6"/>
        <v>1428</v>
      </c>
      <c r="H82" s="86">
        <v>0.6</v>
      </c>
      <c r="I82" s="86">
        <f t="shared" si="7"/>
        <v>856.8</v>
      </c>
      <c r="J82" s="84">
        <v>237</v>
      </c>
      <c r="K82" s="84">
        <v>202</v>
      </c>
      <c r="L82" s="84"/>
      <c r="M82" s="87">
        <f t="shared" si="8"/>
        <v>35</v>
      </c>
      <c r="N82" s="86">
        <v>2.76</v>
      </c>
      <c r="O82" s="86">
        <f t="shared" si="9"/>
        <v>96.6</v>
      </c>
      <c r="P82" s="86">
        <f t="shared" si="10"/>
        <v>953.4</v>
      </c>
      <c r="Q82" s="89"/>
      <c r="R82" s="90">
        <v>474.72</v>
      </c>
      <c r="S82" s="74">
        <v>474.72</v>
      </c>
      <c r="T82" s="74">
        <f t="shared" si="11"/>
        <v>0</v>
      </c>
    </row>
    <row r="83" spans="1:20" ht="15">
      <c r="A83" s="81"/>
      <c r="B83" s="82">
        <v>73</v>
      </c>
      <c r="C83" s="83" t="s">
        <v>75</v>
      </c>
      <c r="D83" s="84">
        <v>12007</v>
      </c>
      <c r="E83" s="84">
        <v>11511</v>
      </c>
      <c r="F83" s="84"/>
      <c r="G83" s="85">
        <f t="shared" si="6"/>
        <v>496</v>
      </c>
      <c r="H83" s="86">
        <v>0.6</v>
      </c>
      <c r="I83" s="86">
        <f t="shared" si="7"/>
        <v>297.59999999999997</v>
      </c>
      <c r="J83" s="84">
        <v>77</v>
      </c>
      <c r="K83" s="84">
        <v>60</v>
      </c>
      <c r="L83" s="84"/>
      <c r="M83" s="87">
        <f t="shared" si="8"/>
        <v>17</v>
      </c>
      <c r="N83" s="86">
        <v>2.76</v>
      </c>
      <c r="O83" s="86">
        <f t="shared" si="9"/>
        <v>46.919999999999995</v>
      </c>
      <c r="P83" s="86">
        <f t="shared" si="10"/>
        <v>344.52</v>
      </c>
      <c r="Q83" s="88"/>
      <c r="R83" s="90">
        <v>189.6</v>
      </c>
      <c r="S83" s="74">
        <v>189.6</v>
      </c>
      <c r="T83" s="74">
        <f t="shared" si="11"/>
        <v>0</v>
      </c>
    </row>
    <row r="84" spans="1:20" ht="15">
      <c r="A84" s="81"/>
      <c r="B84" s="82">
        <v>74</v>
      </c>
      <c r="C84" s="83" t="s">
        <v>76</v>
      </c>
      <c r="D84" s="84">
        <v>14851</v>
      </c>
      <c r="E84" s="84">
        <v>14086</v>
      </c>
      <c r="F84" s="84"/>
      <c r="G84" s="85">
        <f t="shared" si="6"/>
        <v>765</v>
      </c>
      <c r="H84" s="86">
        <v>0.6</v>
      </c>
      <c r="I84" s="86">
        <f t="shared" si="7"/>
        <v>459</v>
      </c>
      <c r="J84" s="84">
        <v>530</v>
      </c>
      <c r="K84" s="84">
        <v>500</v>
      </c>
      <c r="L84" s="84"/>
      <c r="M84" s="87">
        <f t="shared" si="8"/>
        <v>30</v>
      </c>
      <c r="N84" s="86">
        <v>2.76</v>
      </c>
      <c r="O84" s="86">
        <f t="shared" si="9"/>
        <v>82.8</v>
      </c>
      <c r="P84" s="86">
        <f t="shared" si="10"/>
        <v>541.79999999999995</v>
      </c>
      <c r="Q84" s="89"/>
      <c r="R84" s="90">
        <v>331.8</v>
      </c>
      <c r="S84" s="74">
        <v>331.8</v>
      </c>
      <c r="T84" s="74">
        <f t="shared" si="11"/>
        <v>0</v>
      </c>
    </row>
    <row r="85" spans="1:20" ht="15">
      <c r="A85" s="81"/>
      <c r="B85" s="82">
        <v>75</v>
      </c>
      <c r="C85" s="83" t="s">
        <v>77</v>
      </c>
      <c r="D85" s="84">
        <v>13965</v>
      </c>
      <c r="E85" s="84">
        <v>13222</v>
      </c>
      <c r="F85" s="84"/>
      <c r="G85" s="85">
        <f t="shared" si="6"/>
        <v>743</v>
      </c>
      <c r="H85" s="86">
        <v>0.6</v>
      </c>
      <c r="I85" s="86">
        <f t="shared" si="7"/>
        <v>445.8</v>
      </c>
      <c r="J85" s="84">
        <v>281</v>
      </c>
      <c r="K85" s="84">
        <v>246</v>
      </c>
      <c r="L85" s="84"/>
      <c r="M85" s="87">
        <f t="shared" si="8"/>
        <v>35</v>
      </c>
      <c r="N85" s="86">
        <v>2.76</v>
      </c>
      <c r="O85" s="86">
        <f t="shared" si="9"/>
        <v>96.6</v>
      </c>
      <c r="P85" s="86">
        <f t="shared" si="10"/>
        <v>542.4</v>
      </c>
      <c r="Q85" s="88" t="s">
        <v>144</v>
      </c>
      <c r="R85" s="90">
        <v>154.68</v>
      </c>
      <c r="S85" s="74">
        <v>154.68</v>
      </c>
      <c r="T85" s="74">
        <f t="shared" si="11"/>
        <v>0</v>
      </c>
    </row>
    <row r="86" spans="1:20" ht="15">
      <c r="A86" s="81"/>
      <c r="B86" s="82">
        <v>76</v>
      </c>
      <c r="C86" s="83" t="s">
        <v>78</v>
      </c>
      <c r="D86" s="84">
        <v>11119</v>
      </c>
      <c r="E86" s="84">
        <v>11119</v>
      </c>
      <c r="F86" s="84"/>
      <c r="G86" s="85">
        <f t="shared" si="6"/>
        <v>0</v>
      </c>
      <c r="H86" s="86">
        <v>0.6</v>
      </c>
      <c r="I86" s="86">
        <f t="shared" si="7"/>
        <v>0</v>
      </c>
      <c r="J86" s="84">
        <v>483</v>
      </c>
      <c r="K86" s="84">
        <v>483</v>
      </c>
      <c r="L86" s="84"/>
      <c r="M86" s="87">
        <f t="shared" si="8"/>
        <v>0</v>
      </c>
      <c r="N86" s="86">
        <v>2.76</v>
      </c>
      <c r="O86" s="86">
        <f t="shared" si="9"/>
        <v>0</v>
      </c>
      <c r="P86" s="86">
        <f t="shared" si="10"/>
        <v>0</v>
      </c>
      <c r="Q86" s="89"/>
      <c r="R86" s="90">
        <v>383.4</v>
      </c>
      <c r="S86" s="74">
        <v>383.4</v>
      </c>
      <c r="T86" s="74">
        <f t="shared" si="11"/>
        <v>0</v>
      </c>
    </row>
    <row r="87" spans="1:20" ht="24">
      <c r="A87" s="81"/>
      <c r="B87" s="82">
        <v>77</v>
      </c>
      <c r="C87" s="83" t="s">
        <v>79</v>
      </c>
      <c r="D87" s="84">
        <v>17353</v>
      </c>
      <c r="E87" s="84">
        <v>16482</v>
      </c>
      <c r="F87" s="84"/>
      <c r="G87" s="85">
        <f t="shared" si="6"/>
        <v>871</v>
      </c>
      <c r="H87" s="86">
        <v>0.6</v>
      </c>
      <c r="I87" s="86">
        <f t="shared" si="7"/>
        <v>522.6</v>
      </c>
      <c r="J87" s="87">
        <v>20</v>
      </c>
      <c r="K87" s="84">
        <v>0</v>
      </c>
      <c r="L87" s="84"/>
      <c r="M87" s="87">
        <f t="shared" si="8"/>
        <v>20</v>
      </c>
      <c r="N87" s="86">
        <v>2.76</v>
      </c>
      <c r="O87" s="86">
        <f t="shared" si="9"/>
        <v>55.199999999999996</v>
      </c>
      <c r="P87" s="86">
        <f t="shared" si="10"/>
        <v>577.80000000000007</v>
      </c>
      <c r="Q87" s="97" t="s">
        <v>145</v>
      </c>
      <c r="R87" s="90"/>
      <c r="T87" s="74">
        <f t="shared" si="11"/>
        <v>0</v>
      </c>
    </row>
    <row r="88" spans="1:20" ht="15">
      <c r="A88" s="81"/>
      <c r="B88" s="82">
        <v>78</v>
      </c>
      <c r="C88" s="83" t="s">
        <v>80</v>
      </c>
      <c r="D88" s="84">
        <v>17644</v>
      </c>
      <c r="E88" s="84">
        <v>17210</v>
      </c>
      <c r="F88" s="84"/>
      <c r="G88" s="85">
        <f t="shared" si="6"/>
        <v>434</v>
      </c>
      <c r="H88" s="86">
        <v>0.6</v>
      </c>
      <c r="I88" s="86">
        <f t="shared" si="7"/>
        <v>260.39999999999998</v>
      </c>
      <c r="J88" s="84">
        <v>293</v>
      </c>
      <c r="K88" s="84">
        <v>280</v>
      </c>
      <c r="L88" s="84"/>
      <c r="M88" s="87">
        <f t="shared" si="8"/>
        <v>13</v>
      </c>
      <c r="N88" s="86">
        <v>2.76</v>
      </c>
      <c r="O88" s="86">
        <f t="shared" si="9"/>
        <v>35.879999999999995</v>
      </c>
      <c r="P88" s="86">
        <f t="shared" si="10"/>
        <v>296.27999999999997</v>
      </c>
      <c r="Q88" s="88" t="s">
        <v>146</v>
      </c>
      <c r="R88" s="90">
        <v>276</v>
      </c>
      <c r="S88" s="74">
        <v>276</v>
      </c>
      <c r="T88" s="74">
        <f t="shared" si="11"/>
        <v>0</v>
      </c>
    </row>
    <row r="89" spans="1:20" ht="15">
      <c r="A89" s="81"/>
      <c r="B89" s="82">
        <v>79</v>
      </c>
      <c r="C89" s="83" t="s">
        <v>81</v>
      </c>
      <c r="D89" s="84">
        <v>26305</v>
      </c>
      <c r="E89" s="84">
        <v>25779</v>
      </c>
      <c r="F89" s="84"/>
      <c r="G89" s="85">
        <f t="shared" si="6"/>
        <v>526</v>
      </c>
      <c r="H89" s="86">
        <v>0.6</v>
      </c>
      <c r="I89" s="86">
        <f t="shared" si="7"/>
        <v>315.59999999999997</v>
      </c>
      <c r="J89" s="84">
        <v>406</v>
      </c>
      <c r="K89" s="84">
        <v>370</v>
      </c>
      <c r="L89" s="84"/>
      <c r="M89" s="87">
        <f t="shared" si="8"/>
        <v>36</v>
      </c>
      <c r="N89" s="86">
        <v>2.76</v>
      </c>
      <c r="O89" s="86">
        <f t="shared" si="9"/>
        <v>99.359999999999985</v>
      </c>
      <c r="P89" s="86">
        <f t="shared" si="10"/>
        <v>414.95999999999992</v>
      </c>
      <c r="Q89" s="89"/>
      <c r="R89" s="90">
        <v>87</v>
      </c>
      <c r="S89" s="74">
        <v>87</v>
      </c>
      <c r="T89" s="74">
        <f t="shared" si="11"/>
        <v>0</v>
      </c>
    </row>
    <row r="90" spans="1:20" ht="15">
      <c r="A90" s="81"/>
      <c r="B90" s="82">
        <v>80</v>
      </c>
      <c r="C90" s="83" t="s">
        <v>82</v>
      </c>
      <c r="D90" s="84">
        <v>5797</v>
      </c>
      <c r="E90" s="84">
        <v>5797</v>
      </c>
      <c r="F90" s="84"/>
      <c r="G90" s="85">
        <f t="shared" si="6"/>
        <v>0</v>
      </c>
      <c r="H90" s="86">
        <v>0.6</v>
      </c>
      <c r="I90" s="86">
        <f t="shared" si="7"/>
        <v>0</v>
      </c>
      <c r="J90" s="84"/>
      <c r="K90" s="84"/>
      <c r="L90" s="84"/>
      <c r="M90" s="87">
        <f t="shared" si="8"/>
        <v>0</v>
      </c>
      <c r="N90" s="86">
        <v>2.76</v>
      </c>
      <c r="O90" s="86">
        <f t="shared" si="9"/>
        <v>0</v>
      </c>
      <c r="P90" s="91">
        <f t="shared" si="10"/>
        <v>0</v>
      </c>
      <c r="Q90" s="88"/>
      <c r="R90" s="90"/>
      <c r="T90" s="74">
        <f t="shared" si="11"/>
        <v>0</v>
      </c>
    </row>
    <row r="91" spans="1:20" ht="15">
      <c r="A91" s="81"/>
      <c r="B91" s="82">
        <v>81</v>
      </c>
      <c r="C91" s="83" t="s">
        <v>83</v>
      </c>
      <c r="D91" s="84">
        <v>4901</v>
      </c>
      <c r="E91" s="84">
        <v>4901</v>
      </c>
      <c r="F91" s="84"/>
      <c r="G91" s="85">
        <f t="shared" si="6"/>
        <v>0</v>
      </c>
      <c r="H91" s="86">
        <v>0.6</v>
      </c>
      <c r="I91" s="86">
        <f t="shared" si="7"/>
        <v>0</v>
      </c>
      <c r="J91" s="84">
        <v>194</v>
      </c>
      <c r="K91" s="84">
        <v>194</v>
      </c>
      <c r="L91" s="84"/>
      <c r="M91" s="87">
        <f t="shared" si="8"/>
        <v>0</v>
      </c>
      <c r="N91" s="86">
        <v>2.76</v>
      </c>
      <c r="O91" s="86">
        <f t="shared" si="9"/>
        <v>0</v>
      </c>
      <c r="P91" s="86">
        <f t="shared" si="10"/>
        <v>0</v>
      </c>
      <c r="Q91" s="88"/>
      <c r="R91" s="90"/>
      <c r="T91" s="74">
        <f t="shared" si="11"/>
        <v>0</v>
      </c>
    </row>
    <row r="92" spans="1:20" ht="15">
      <c r="A92" s="81"/>
      <c r="B92" s="82">
        <v>82</v>
      </c>
      <c r="C92" s="83" t="s">
        <v>84</v>
      </c>
      <c r="D92" s="84">
        <v>25251</v>
      </c>
      <c r="E92" s="84">
        <v>24521</v>
      </c>
      <c r="F92" s="84"/>
      <c r="G92" s="85">
        <f t="shared" si="6"/>
        <v>730</v>
      </c>
      <c r="H92" s="86">
        <v>0.6</v>
      </c>
      <c r="I92" s="86">
        <f t="shared" si="7"/>
        <v>438</v>
      </c>
      <c r="J92" s="84">
        <v>306</v>
      </c>
      <c r="K92" s="84">
        <v>302</v>
      </c>
      <c r="L92" s="84"/>
      <c r="M92" s="87">
        <f t="shared" si="8"/>
        <v>4</v>
      </c>
      <c r="N92" s="86">
        <v>2.76</v>
      </c>
      <c r="O92" s="86">
        <f t="shared" si="9"/>
        <v>11.04</v>
      </c>
      <c r="P92" s="86">
        <f t="shared" si="10"/>
        <v>449.04</v>
      </c>
      <c r="Q92" s="88"/>
      <c r="R92" s="90">
        <v>509.4</v>
      </c>
      <c r="S92" s="74">
        <v>509</v>
      </c>
      <c r="T92" s="74">
        <f t="shared" si="11"/>
        <v>0.39999999999997726</v>
      </c>
    </row>
    <row r="93" spans="1:20" ht="15">
      <c r="A93" s="81"/>
      <c r="B93" s="82">
        <v>83</v>
      </c>
      <c r="C93" s="83" t="s">
        <v>85</v>
      </c>
      <c r="D93" s="84">
        <v>28647</v>
      </c>
      <c r="E93" s="84">
        <v>27188</v>
      </c>
      <c r="F93" s="84"/>
      <c r="G93" s="85">
        <f t="shared" si="6"/>
        <v>1459</v>
      </c>
      <c r="H93" s="86">
        <v>0.6</v>
      </c>
      <c r="I93" s="86">
        <f t="shared" si="7"/>
        <v>875.4</v>
      </c>
      <c r="J93" s="84">
        <v>923</v>
      </c>
      <c r="K93" s="84">
        <v>886</v>
      </c>
      <c r="L93" s="84"/>
      <c r="M93" s="87">
        <f t="shared" si="8"/>
        <v>37</v>
      </c>
      <c r="N93" s="86">
        <v>2.76</v>
      </c>
      <c r="O93" s="86">
        <f t="shared" si="9"/>
        <v>102.11999999999999</v>
      </c>
      <c r="P93" s="86">
        <f t="shared" si="10"/>
        <v>977.52</v>
      </c>
      <c r="Q93" s="88"/>
      <c r="R93" s="90">
        <v>678.24</v>
      </c>
      <c r="S93" s="74">
        <v>678.24</v>
      </c>
      <c r="T93" s="74">
        <f t="shared" si="11"/>
        <v>0</v>
      </c>
    </row>
    <row r="94" spans="1:20" ht="15">
      <c r="A94" s="81"/>
      <c r="B94" s="82">
        <v>84</v>
      </c>
      <c r="C94" s="83" t="s">
        <v>86</v>
      </c>
      <c r="D94" s="84">
        <v>27714</v>
      </c>
      <c r="E94" s="84">
        <v>26652</v>
      </c>
      <c r="F94" s="84"/>
      <c r="G94" s="85">
        <f t="shared" si="6"/>
        <v>1062</v>
      </c>
      <c r="H94" s="86">
        <v>0.6</v>
      </c>
      <c r="I94" s="86">
        <f t="shared" si="7"/>
        <v>637.19999999999993</v>
      </c>
      <c r="J94" s="84">
        <v>836</v>
      </c>
      <c r="K94" s="84">
        <v>790</v>
      </c>
      <c r="L94" s="84"/>
      <c r="M94" s="87">
        <f t="shared" si="8"/>
        <v>46</v>
      </c>
      <c r="N94" s="86">
        <v>2.76</v>
      </c>
      <c r="O94" s="86">
        <f t="shared" si="9"/>
        <v>126.96</v>
      </c>
      <c r="P94" s="86">
        <f t="shared" si="10"/>
        <v>764.16</v>
      </c>
      <c r="Q94" s="88"/>
      <c r="R94" s="90"/>
      <c r="T94" s="74">
        <f t="shared" si="11"/>
        <v>0</v>
      </c>
    </row>
    <row r="95" spans="1:20" ht="15">
      <c r="A95" s="81"/>
      <c r="B95" s="82">
        <v>85</v>
      </c>
      <c r="C95" s="83" t="s">
        <v>87</v>
      </c>
      <c r="D95" s="84">
        <v>25459</v>
      </c>
      <c r="E95" s="84">
        <v>24948</v>
      </c>
      <c r="F95" s="84"/>
      <c r="G95" s="85">
        <f t="shared" si="6"/>
        <v>511</v>
      </c>
      <c r="H95" s="86">
        <v>0.6</v>
      </c>
      <c r="I95" s="86">
        <f t="shared" si="7"/>
        <v>306.59999999999997</v>
      </c>
      <c r="J95" s="84">
        <v>536</v>
      </c>
      <c r="K95" s="84">
        <v>519</v>
      </c>
      <c r="L95" s="84"/>
      <c r="M95" s="87">
        <f t="shared" si="8"/>
        <v>17</v>
      </c>
      <c r="N95" s="86">
        <v>2.76</v>
      </c>
      <c r="O95" s="86">
        <f t="shared" si="9"/>
        <v>46.919999999999995</v>
      </c>
      <c r="P95" s="86">
        <f t="shared" si="10"/>
        <v>353.52</v>
      </c>
      <c r="Q95" s="89"/>
      <c r="R95" s="90">
        <v>499.44</v>
      </c>
      <c r="S95" s="74">
        <v>499.44</v>
      </c>
      <c r="T95" s="74">
        <f t="shared" si="11"/>
        <v>0</v>
      </c>
    </row>
    <row r="96" spans="1:20" ht="15">
      <c r="A96" s="81"/>
      <c r="B96" s="82">
        <v>86</v>
      </c>
      <c r="C96" s="83" t="s">
        <v>88</v>
      </c>
      <c r="D96" s="84">
        <v>21651</v>
      </c>
      <c r="E96" s="84">
        <v>20822</v>
      </c>
      <c r="F96" s="84"/>
      <c r="G96" s="85">
        <f t="shared" si="6"/>
        <v>829</v>
      </c>
      <c r="H96" s="86">
        <v>0.6</v>
      </c>
      <c r="I96" s="86">
        <f t="shared" si="7"/>
        <v>497.4</v>
      </c>
      <c r="J96" s="84">
        <v>444</v>
      </c>
      <c r="K96" s="84">
        <v>429</v>
      </c>
      <c r="L96" s="84"/>
      <c r="M96" s="87">
        <f t="shared" si="8"/>
        <v>15</v>
      </c>
      <c r="N96" s="86">
        <v>2.76</v>
      </c>
      <c r="O96" s="86">
        <f t="shared" si="9"/>
        <v>41.4</v>
      </c>
      <c r="P96" s="86">
        <f t="shared" si="10"/>
        <v>538.79999999999995</v>
      </c>
      <c r="Q96" s="88" t="s">
        <v>147</v>
      </c>
      <c r="R96" s="90">
        <v>316.8</v>
      </c>
      <c r="S96" s="74">
        <v>316.8</v>
      </c>
      <c r="T96" s="74">
        <f t="shared" si="11"/>
        <v>0</v>
      </c>
    </row>
    <row r="97" spans="1:20" ht="15">
      <c r="A97" s="81"/>
      <c r="B97" s="82">
        <v>87</v>
      </c>
      <c r="C97" s="83" t="s">
        <v>89</v>
      </c>
      <c r="D97" s="84">
        <v>13756</v>
      </c>
      <c r="E97" s="84">
        <v>13171</v>
      </c>
      <c r="F97" s="84"/>
      <c r="G97" s="85">
        <f t="shared" si="6"/>
        <v>585</v>
      </c>
      <c r="H97" s="86">
        <v>0.6</v>
      </c>
      <c r="I97" s="86">
        <f t="shared" si="7"/>
        <v>351</v>
      </c>
      <c r="J97" s="84">
        <v>715</v>
      </c>
      <c r="K97" s="84">
        <v>683</v>
      </c>
      <c r="L97" s="84"/>
      <c r="M97" s="87">
        <f t="shared" si="8"/>
        <v>32</v>
      </c>
      <c r="N97" s="86">
        <v>2.76</v>
      </c>
      <c r="O97" s="86">
        <f t="shared" si="9"/>
        <v>88.32</v>
      </c>
      <c r="P97" s="86">
        <f t="shared" si="10"/>
        <v>439.32</v>
      </c>
      <c r="Q97" s="88"/>
      <c r="R97" s="90">
        <v>158.4</v>
      </c>
      <c r="S97" s="74">
        <v>158.4</v>
      </c>
      <c r="T97" s="74">
        <f t="shared" si="11"/>
        <v>0</v>
      </c>
    </row>
    <row r="98" spans="1:20" ht="15">
      <c r="A98" s="81"/>
      <c r="B98" s="82">
        <v>88</v>
      </c>
      <c r="C98" s="83" t="s">
        <v>90</v>
      </c>
      <c r="D98" s="84">
        <v>22386</v>
      </c>
      <c r="E98" s="84">
        <v>21620</v>
      </c>
      <c r="F98" s="84"/>
      <c r="G98" s="85">
        <f t="shared" si="6"/>
        <v>766</v>
      </c>
      <c r="H98" s="86">
        <v>0.6</v>
      </c>
      <c r="I98" s="86">
        <f t="shared" si="7"/>
        <v>459.59999999999997</v>
      </c>
      <c r="J98" s="84">
        <v>678</v>
      </c>
      <c r="K98" s="84">
        <v>672</v>
      </c>
      <c r="L98" s="84"/>
      <c r="M98" s="87">
        <f t="shared" si="8"/>
        <v>6</v>
      </c>
      <c r="N98" s="86">
        <v>2.76</v>
      </c>
      <c r="O98" s="86">
        <f t="shared" si="9"/>
        <v>16.559999999999999</v>
      </c>
      <c r="P98" s="86">
        <f t="shared" si="10"/>
        <v>476.15999999999997</v>
      </c>
      <c r="Q98" s="89"/>
      <c r="R98" s="90">
        <v>131.4</v>
      </c>
      <c r="S98" s="74">
        <v>131.4</v>
      </c>
      <c r="T98" s="74">
        <f t="shared" si="11"/>
        <v>0</v>
      </c>
    </row>
    <row r="99" spans="1:20" ht="15">
      <c r="A99" s="81"/>
      <c r="B99" s="82">
        <v>89</v>
      </c>
      <c r="C99" s="83" t="s">
        <v>91</v>
      </c>
      <c r="D99" s="84">
        <v>33044</v>
      </c>
      <c r="E99" s="84">
        <v>32044</v>
      </c>
      <c r="F99" s="84"/>
      <c r="G99" s="85">
        <f t="shared" si="6"/>
        <v>1000</v>
      </c>
      <c r="H99" s="86">
        <v>0.6</v>
      </c>
      <c r="I99" s="86">
        <f t="shared" si="7"/>
        <v>600</v>
      </c>
      <c r="J99" s="84">
        <v>1085</v>
      </c>
      <c r="K99" s="84">
        <v>1050</v>
      </c>
      <c r="L99" s="84"/>
      <c r="M99" s="87">
        <f t="shared" si="8"/>
        <v>35</v>
      </c>
      <c r="N99" s="86">
        <v>2.76</v>
      </c>
      <c r="O99" s="86">
        <f t="shared" si="9"/>
        <v>96.6</v>
      </c>
      <c r="P99" s="86">
        <f t="shared" si="10"/>
        <v>696.6</v>
      </c>
      <c r="Q99" s="88"/>
      <c r="R99" s="90">
        <v>100</v>
      </c>
      <c r="S99" s="74">
        <v>100</v>
      </c>
      <c r="T99" s="74">
        <f t="shared" si="11"/>
        <v>0</v>
      </c>
    </row>
    <row r="100" spans="1:20" ht="15">
      <c r="A100" s="81"/>
      <c r="B100" s="82">
        <v>90</v>
      </c>
      <c r="C100" s="83" t="s">
        <v>92</v>
      </c>
      <c r="D100" s="84">
        <v>22728</v>
      </c>
      <c r="E100" s="84">
        <v>21907</v>
      </c>
      <c r="F100" s="84"/>
      <c r="G100" s="85">
        <f t="shared" si="6"/>
        <v>821</v>
      </c>
      <c r="H100" s="86">
        <v>0.6</v>
      </c>
      <c r="I100" s="86">
        <f t="shared" si="7"/>
        <v>492.59999999999997</v>
      </c>
      <c r="J100" s="84">
        <v>575</v>
      </c>
      <c r="K100" s="84">
        <v>558</v>
      </c>
      <c r="L100" s="84"/>
      <c r="M100" s="87">
        <f t="shared" si="8"/>
        <v>17</v>
      </c>
      <c r="N100" s="86">
        <v>2.76</v>
      </c>
      <c r="O100" s="86">
        <f t="shared" si="9"/>
        <v>46.919999999999995</v>
      </c>
      <c r="P100" s="86">
        <f t="shared" si="10"/>
        <v>539.52</v>
      </c>
      <c r="Q100" s="88"/>
      <c r="R100" s="90">
        <v>338.4</v>
      </c>
      <c r="S100" s="74">
        <v>338.4</v>
      </c>
      <c r="T100" s="74">
        <f t="shared" si="11"/>
        <v>0</v>
      </c>
    </row>
    <row r="101" spans="1:20" ht="15">
      <c r="A101" s="81"/>
      <c r="B101" s="82">
        <v>91</v>
      </c>
      <c r="C101" s="83" t="s">
        <v>93</v>
      </c>
      <c r="D101" s="84">
        <v>18107</v>
      </c>
      <c r="E101" s="84">
        <v>17676</v>
      </c>
      <c r="F101" s="84"/>
      <c r="G101" s="85">
        <f t="shared" si="6"/>
        <v>431</v>
      </c>
      <c r="H101" s="86">
        <v>0.6</v>
      </c>
      <c r="I101" s="86">
        <f t="shared" si="7"/>
        <v>258.59999999999997</v>
      </c>
      <c r="J101" s="84">
        <v>30</v>
      </c>
      <c r="K101" s="84">
        <v>0</v>
      </c>
      <c r="L101" s="84"/>
      <c r="M101" s="87">
        <f t="shared" si="8"/>
        <v>30</v>
      </c>
      <c r="N101" s="86">
        <v>2.76</v>
      </c>
      <c r="O101" s="86">
        <f t="shared" si="9"/>
        <v>82.8</v>
      </c>
      <c r="P101" s="86">
        <f t="shared" si="10"/>
        <v>341.4</v>
      </c>
      <c r="Q101" s="88" t="s">
        <v>148</v>
      </c>
      <c r="R101" s="90">
        <v>0</v>
      </c>
    </row>
    <row r="102" spans="1:20" s="110" customFormat="1" ht="22.5" customHeight="1">
      <c r="B102" s="154" t="s">
        <v>133</v>
      </c>
      <c r="C102" s="155"/>
      <c r="D102" s="111">
        <f>SUM(D6:D101)</f>
        <v>1626452</v>
      </c>
      <c r="E102" s="111">
        <f t="shared" ref="E102:G102" si="12">SUM(E6:E101)</f>
        <v>1564854</v>
      </c>
      <c r="F102" s="111">
        <f t="shared" si="12"/>
        <v>0</v>
      </c>
      <c r="G102" s="111">
        <f t="shared" si="12"/>
        <v>61598</v>
      </c>
      <c r="H102" s="112">
        <v>0.6</v>
      </c>
      <c r="I102" s="112">
        <f>SUM(I6:I101)</f>
        <v>36958.799999999996</v>
      </c>
      <c r="J102" s="111">
        <f>SUM(J6:J101)</f>
        <v>58222</v>
      </c>
      <c r="K102" s="111">
        <f t="shared" ref="K102:M102" si="13">SUM(K6:K101)</f>
        <v>55932</v>
      </c>
      <c r="L102" s="111">
        <f t="shared" si="13"/>
        <v>0</v>
      </c>
      <c r="M102" s="111">
        <f t="shared" si="13"/>
        <v>2290</v>
      </c>
      <c r="N102" s="112">
        <v>2.76</v>
      </c>
      <c r="O102" s="112">
        <f>SUM(O6:O101)</f>
        <v>6320.3999999999987</v>
      </c>
      <c r="P102" s="112">
        <f>SUM(P6:P101)</f>
        <v>43279.199999999997</v>
      </c>
      <c r="Q102" s="113"/>
    </row>
    <row r="103" spans="1:20">
      <c r="R103" s="74">
        <f>SUM(R6:R102)</f>
        <v>20575.600000000006</v>
      </c>
      <c r="S103" s="74">
        <f>SUM(S6:S102)</f>
        <v>20574.04</v>
      </c>
    </row>
    <row r="106" spans="1:20">
      <c r="B106" s="104" t="s">
        <v>149</v>
      </c>
    </row>
    <row r="107" spans="1:20">
      <c r="Q107" s="102"/>
    </row>
    <row r="115" spans="17:17">
      <c r="Q115" s="103"/>
    </row>
  </sheetData>
  <mergeCells count="12">
    <mergeCell ref="Q4:Q5"/>
    <mergeCell ref="B102:C102"/>
    <mergeCell ref="A1:Q1"/>
    <mergeCell ref="A2:Q2"/>
    <mergeCell ref="A3:G3"/>
    <mergeCell ref="I3:Q3"/>
    <mergeCell ref="A4:A5"/>
    <mergeCell ref="B4:B5"/>
    <mergeCell ref="C4:C5"/>
    <mergeCell ref="D4:I4"/>
    <mergeCell ref="J4:O4"/>
    <mergeCell ref="P4:P5"/>
  </mergeCells>
  <phoneticPr fontId="18" type="noConversion"/>
  <conditionalFormatting sqref="P6:P101">
    <cfRule type="cellIs" dxfId="1" priority="4" stopIfTrue="1" operator="greaterThanOrEqual">
      <formula>800</formula>
    </cfRule>
  </conditionalFormatting>
  <conditionalFormatting sqref="O103:O1048576 O1 O3:O5">
    <cfRule type="cellIs" dxfId="0" priority="3" operator="lessThan">
      <formula>0</formula>
    </cfRule>
  </conditionalFormatting>
  <pageMargins left="0.39370078740157483" right="0.39370078740157483" top="0.39370078740157483" bottom="0.39370078740157483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2" sqref="D22"/>
    </sheetView>
  </sheetViews>
  <sheetFormatPr defaultRowHeight="13.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总二季度</vt:lpstr>
      <vt:lpstr>总三季度</vt:lpstr>
      <vt:lpstr>总</vt:lpstr>
      <vt:lpstr>其中代扣</vt:lpstr>
      <vt:lpstr>总表</vt:lpstr>
      <vt:lpstr>Sheet5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2018-12-24T08:22:36Z</cp:lastPrinted>
  <dcterms:created xsi:type="dcterms:W3CDTF">2017-04-03T02:37:00Z</dcterms:created>
  <dcterms:modified xsi:type="dcterms:W3CDTF">2018-12-25T01:56:26Z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2052-10.1.0.6374</vt:lpwstr>
  </property>
</Properties>
</file>